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680" windowHeight="8175" activeTab="0"/>
  </bookViews>
  <sheets>
    <sheet name="IS" sheetId="1" r:id="rId1"/>
    <sheet name="BS" sheetId="2" r:id="rId2"/>
    <sheet name="CF" sheetId="3" r:id="rId3"/>
    <sheet name="EQUITY" sheetId="4" r:id="rId4"/>
  </sheets>
  <definedNames>
    <definedName name="_xlnm.Print_Area" localSheetId="1">'BS'!$A$1:$J$71</definedName>
    <definedName name="_xlnm.Print_Area" localSheetId="2">'CF'!$A$1:$N$69</definedName>
    <definedName name="_xlnm.Print_Area" localSheetId="3">'EQUITY'!$A$1:$K$31</definedName>
    <definedName name="_xlnm.Print_Area" localSheetId="0">'IS'!$A$1:$I$48</definedName>
  </definedNames>
  <calcPr fullCalcOnLoad="1"/>
</workbook>
</file>

<file path=xl/sharedStrings.xml><?xml version="1.0" encoding="utf-8"?>
<sst xmlns="http://schemas.openxmlformats.org/spreadsheetml/2006/main" count="155" uniqueCount="111">
  <si>
    <t>Revenue</t>
  </si>
  <si>
    <t>Other operating income</t>
  </si>
  <si>
    <t>Operating expenses</t>
  </si>
  <si>
    <t>Finance costs</t>
  </si>
  <si>
    <t>Taxation</t>
  </si>
  <si>
    <t>Minority interests</t>
  </si>
  <si>
    <t>Property, plant and equipment</t>
  </si>
  <si>
    <t>Investment in associate</t>
  </si>
  <si>
    <t>Intangible assets</t>
  </si>
  <si>
    <t>Inventories</t>
  </si>
  <si>
    <t>Trade and other receivables</t>
  </si>
  <si>
    <t>Cash and cash equivalents</t>
  </si>
  <si>
    <t>Tax recoverable</t>
  </si>
  <si>
    <t>Trade and other payables</t>
  </si>
  <si>
    <t>Dividend payable</t>
  </si>
  <si>
    <t>Capital and Reserves</t>
  </si>
  <si>
    <t>Share capital</t>
  </si>
  <si>
    <t>Reserves</t>
  </si>
  <si>
    <t>Deferred taxation</t>
  </si>
  <si>
    <t>Dividend paid</t>
  </si>
  <si>
    <t>Net profit for the year</t>
  </si>
  <si>
    <t>I) Basic</t>
  </si>
  <si>
    <t>N/A</t>
  </si>
  <si>
    <t>2) Diluted</t>
  </si>
  <si>
    <t>Operating profit before working capital changes</t>
  </si>
  <si>
    <t xml:space="preserve">          INDIVIDUAL QUARTER </t>
  </si>
  <si>
    <t xml:space="preserve">      CUMULATIVE QUARTER</t>
  </si>
  <si>
    <t>Deferred expenditure</t>
  </si>
  <si>
    <t>(Incorporated in Malaysia)</t>
  </si>
  <si>
    <t>RM'000</t>
  </si>
  <si>
    <t xml:space="preserve"> AS AT</t>
  </si>
  <si>
    <t>Current assets</t>
  </si>
  <si>
    <t>Current liabilities</t>
  </si>
  <si>
    <t>Net current assets</t>
  </si>
  <si>
    <t>Long term and deferred liabilities</t>
  </si>
  <si>
    <t xml:space="preserve">QUARTER </t>
  </si>
  <si>
    <t>ENDED</t>
  </si>
  <si>
    <t>YEAR</t>
  </si>
  <si>
    <t>Cash flows from operating activities</t>
  </si>
  <si>
    <t>Profit before tax</t>
  </si>
  <si>
    <t>Adjustments for:</t>
  </si>
  <si>
    <t>Non operating items</t>
  </si>
  <si>
    <t>Net changes in current liabilities</t>
  </si>
  <si>
    <t>Net changes in current assets</t>
  </si>
  <si>
    <t>Changes in working capital:</t>
  </si>
  <si>
    <t>Cash generated from operations</t>
  </si>
  <si>
    <t>Operating activities</t>
  </si>
  <si>
    <t>Software development costs paid</t>
  </si>
  <si>
    <t>Cash flows from investing activities</t>
  </si>
  <si>
    <t>Interest received</t>
  </si>
  <si>
    <t>Purchase of property, plant and equipment</t>
  </si>
  <si>
    <t>Tax refund</t>
  </si>
  <si>
    <t>Cash flows from financing activities</t>
  </si>
  <si>
    <t>Repayment of borrowings</t>
  </si>
  <si>
    <t>Payment of share issue expenses</t>
  </si>
  <si>
    <t>Proceeds from short term borrowings</t>
  </si>
  <si>
    <t>Net cash flow from investing activities</t>
  </si>
  <si>
    <t>Non-cash items</t>
  </si>
  <si>
    <t xml:space="preserve">SHARE </t>
  </si>
  <si>
    <t>CAPITAL</t>
  </si>
  <si>
    <t>RETAINED</t>
  </si>
  <si>
    <t>PROFITS</t>
  </si>
  <si>
    <t>TOTAL</t>
  </si>
  <si>
    <t>ETI TECH CORPORATION BERHAD (667845-M)</t>
  </si>
  <si>
    <t xml:space="preserve">   </t>
  </si>
  <si>
    <t xml:space="preserve">The Board of Directors of ETI TECH Corporation Berhad ("ETICB" or "Company") is pleased to announce the following </t>
  </si>
  <si>
    <t xml:space="preserve"> </t>
  </si>
  <si>
    <t>Payment of capitalised development costs</t>
  </si>
  <si>
    <t>Interest paid</t>
  </si>
  <si>
    <t>Balance at 1.9.2005</t>
  </si>
  <si>
    <t>Short-term deposit held as security value</t>
  </si>
  <si>
    <t>Net assets per share (RM)</t>
  </si>
  <si>
    <t>31.08.2005</t>
  </si>
  <si>
    <t>Proceeds from issuance of shares</t>
  </si>
  <si>
    <t>Share premium</t>
  </si>
  <si>
    <t>PERMIUM</t>
  </si>
  <si>
    <t>Public Issue of shares</t>
  </si>
  <si>
    <t>Share Issue expenses</t>
  </si>
  <si>
    <t># As the financial statements of the ETICB Group for the current financial quarter ended 31 May 2006 are drawn up for the first time, no preceding quarter’s results are available for comparison.</t>
  </si>
  <si>
    <t>Profit from operations</t>
  </si>
  <si>
    <t>Profit before taxation</t>
  </si>
  <si>
    <t>Profit after taxation</t>
  </si>
  <si>
    <t>Profit after taxation and minority interests</t>
  </si>
  <si>
    <t>Net profit attributable to shareholders</t>
  </si>
  <si>
    <t>Earnings per share (sen)</t>
  </si>
  <si>
    <t>UNAUDITED CONDENSED CONSOLIDATED BALANCE SHEET</t>
  </si>
  <si>
    <t>UNAUDITED CONDENSED CONSOLIDATED CASH FLOW STATEMENT</t>
  </si>
  <si>
    <t>Net cash from operating activities</t>
  </si>
  <si>
    <t>Net cash from financing activities</t>
  </si>
  <si>
    <t>NET INCREASE IN CASH AND CASH EQUIVALENTS</t>
  </si>
  <si>
    <t>CASH AND CASH EQUIVALENTS AT BEGINNING OF THE PERIOD</t>
  </si>
  <si>
    <t>UNAUDITED CONDENSED CONSOLIDATED STATEMENT OF CHANGES IN EQUITY</t>
  </si>
  <si>
    <t>UNAUDITED CONDENSED CONSOLIDATED INCOME STATEMENT</t>
  </si>
  <si>
    <t>QUARTERLY REPORT FOR THE FOURTH QUARTER ENDED 31 AUGUST 2006</t>
  </si>
  <si>
    <t>31.08.2006</t>
  </si>
  <si>
    <t>31.8.2005#</t>
  </si>
  <si>
    <t># As the financial statements of the ETICB Group for the current quarter ended 31 August 2006 are drawn up for the first time, no preceding quarter’s results are available for comparison.</t>
  </si>
  <si>
    <t># As the financial statements of the ETICB Group for the current period ended 31 August 2006 are drawn up for the first time, no preceding period’s results are available for comparison.</t>
  </si>
  <si>
    <t>Balance at 31.08.2006</t>
  </si>
  <si>
    <t>unaudited consolidated results for the fourth quarter ended 31 AUGUST 2006</t>
  </si>
  <si>
    <t>Bank Borrowings</t>
  </si>
  <si>
    <t>Hire Purchase Payables</t>
  </si>
  <si>
    <t xml:space="preserve">Repayment of hire purchase </t>
  </si>
  <si>
    <t>Advances from directors</t>
  </si>
  <si>
    <t>Acquisition of subsidiary company, net of cash and</t>
  </si>
  <si>
    <t>cash equivalents acquired</t>
  </si>
  <si>
    <t>CASH AND CASH EQUIVALENTS AT 31ST AUGUST 2006</t>
  </si>
  <si>
    <t xml:space="preserve">The unaudited condensed consolidated income statements should be read in conjunction with the accompanying explanatory notes of this interim financial report. </t>
  </si>
  <si>
    <t>The unaudited condensed consolidated balance sheet should be read in conjunction with the accompanying explanatory notes of this interim financial report.</t>
  </si>
  <si>
    <t>The unaudited condensed consolidated cashflow statement should be read in conjunction with the accompanying explanatory notes of this interim financial report.</t>
  </si>
  <si>
    <t>The unaudited condensed consolidated statement of changes in equity should be read in conjunction with the accompanying explanatory notes of this interim financial report.</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</si>
</sst>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quot;#,##0_);\(&quot;R&quot;#,##0\)"/>
    <numFmt numFmtId="165" formatCode="&quot;R&quot;#,##0_);[Red]\(&quot;R&quot;#,##0\)"/>
    <numFmt numFmtId="166" formatCode="&quot;R&quot;#,##0.00_);\(&quot;R&quot;#,##0.00\)"/>
    <numFmt numFmtId="167" formatCode="&quot;R&quot;#,##0.00_);[Red]\(&quot;R&quot;#,##0.00\)"/>
    <numFmt numFmtId="168" formatCode="_(&quot;R&quot;* #,##0_);_(&quot;R&quot;* \(#,##0\);_(&quot;R&quot;* &quot;-&quot;_);_(@_)"/>
    <numFmt numFmtId="169" formatCode="_(&quot;R&quot;* #,##0.00_);_(&quot;R&quot;* \(#,##0.00\);_(&quot;R&quot;* &quot;-&quot;??_);_(@_)"/>
    <numFmt numFmtId="170" formatCode="_(* #,##0_);_(* \(#,##0\);_(* &quot;-&quot;??_);_(@_)"/>
    <numFmt numFmtId="171" formatCode="#,##0_);[Red]\(#,##0\);&quot;-&quot;"/>
    <numFmt numFmtId="172" formatCode="_(* #,##0.0_);_(* \(#,##0.0\);_(* &quot;-&quot;_);_(@_)"/>
    <numFmt numFmtId="173" formatCode="_(* #,##0.00_);_(* \(#,##0.00\);_(* &quot;-&quot;_);_(@_)"/>
    <numFmt numFmtId="174" formatCode="_(* #,##0.000_);_(* \(#,##0.000\);_(* &quot;-&quot;_);_(@_)"/>
    <numFmt numFmtId="175" formatCode="_(* #,##0.0000_);_(* \(#,##0.0000\);_(* &quot;-&quot;_);_(@_)"/>
    <numFmt numFmtId="176" formatCode="&quot;Yes&quot;;&quot;Yes&quot;;&quot;No&quot;"/>
    <numFmt numFmtId="177" formatCode="&quot;True&quot;;&quot;True&quot;;&quot;False&quot;"/>
    <numFmt numFmtId="178" formatCode="&quot;On&quot;;&quot;On&quot;;&quot;Off&quot;"/>
    <numFmt numFmtId="179" formatCode="[$€-2]\ #,##0.00_);[Red]\([$€-2]\ #,##0.00\)"/>
  </numFmts>
  <fonts count="12">
    <font>
      <sz val="10"/>
      <name val="Arial"/>
      <family val="0"/>
    </font>
    <font>
      <b/>
      <sz val="10"/>
      <name val="Times New Roman"/>
      <family val="1"/>
    </font>
    <font>
      <sz val="10"/>
      <name val="Times New Roman"/>
      <family val="1"/>
    </font>
    <font>
      <b/>
      <sz val="8"/>
      <name val="Times New Roman"/>
      <family val="1"/>
    </font>
    <font>
      <b/>
      <u val="single"/>
      <sz val="10"/>
      <name val="Times New Roman"/>
      <family val="1"/>
    </font>
    <font>
      <b/>
      <sz val="9"/>
      <name val="Times New Roman"/>
      <family val="1"/>
    </font>
    <font>
      <sz val="9"/>
      <name val="Times New Roman"/>
      <family val="1"/>
    </font>
    <font>
      <u val="single"/>
      <sz val="10"/>
      <color indexed="12"/>
      <name val="Arial"/>
      <family val="0"/>
    </font>
    <font>
      <u val="single"/>
      <sz val="10"/>
      <color indexed="36"/>
      <name val="Arial"/>
      <family val="0"/>
    </font>
    <font>
      <sz val="10"/>
      <name val="Arial Narrow"/>
      <family val="2"/>
    </font>
    <font>
      <sz val="12"/>
      <name val="Times New Roman"/>
      <family val="1"/>
    </font>
    <font>
      <b/>
      <sz val="9"/>
      <name val="Arial"/>
      <family val="2"/>
    </font>
  </fonts>
  <fills count="2">
    <fill>
      <patternFill/>
    </fill>
    <fill>
      <patternFill patternType="gray125"/>
    </fill>
  </fills>
  <borders count="9">
    <border>
      <left/>
      <right/>
      <top/>
      <bottom/>
      <diagonal/>
    </border>
    <border>
      <left>
        <color indexed="63"/>
      </left>
      <right>
        <color indexed="63"/>
      </right>
      <top>
        <color indexed="63"/>
      </top>
      <bottom style="thin"/>
    </border>
    <border>
      <left>
        <color indexed="63"/>
      </left>
      <right>
        <color indexed="63"/>
      </right>
      <top style="thin"/>
      <bottom style="double"/>
    </border>
    <border>
      <left style="thin"/>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color indexed="63"/>
      </top>
      <bottom style="double"/>
    </border>
    <border>
      <left>
        <color indexed="63"/>
      </left>
      <right>
        <color indexed="63"/>
      </right>
      <top style="thin"/>
      <bottom style="thin"/>
    </border>
    <border>
      <left>
        <color indexed="63"/>
      </left>
      <right>
        <color indexed="63"/>
      </right>
      <top>
        <color indexed="63"/>
      </top>
      <bottom style="medium"/>
    </border>
  </borders>
  <cellStyleXfs count="22">
    <xf numFmtId="41" fontId="1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9" fontId="0" fillId="0" borderId="0" applyFont="0" applyFill="0" applyBorder="0" applyAlignment="0" applyProtection="0"/>
  </cellStyleXfs>
  <cellXfs count="75">
    <xf numFmtId="0" fontId="0" fillId="0" borderId="0" xfId="0" applyAlignment="1">
      <alignment/>
    </xf>
    <xf numFmtId="0" fontId="2" fillId="0" borderId="0" xfId="0" applyFont="1" applyAlignment="1">
      <alignment/>
    </xf>
    <xf numFmtId="0" fontId="1" fillId="0" borderId="0" xfId="0" applyFont="1" applyAlignment="1">
      <alignment/>
    </xf>
    <xf numFmtId="0" fontId="2" fillId="0" borderId="0" xfId="0" applyFont="1" applyFill="1" applyAlignment="1">
      <alignment/>
    </xf>
    <xf numFmtId="0" fontId="4" fillId="0" borderId="0" xfId="0" applyFont="1" applyFill="1" applyAlignment="1">
      <alignment horizontal="left"/>
    </xf>
    <xf numFmtId="0" fontId="5" fillId="0" borderId="0" xfId="0" applyFont="1" applyAlignment="1">
      <alignment horizontal="left"/>
    </xf>
    <xf numFmtId="0" fontId="5" fillId="0" borderId="0" xfId="0" applyFont="1" applyAlignment="1">
      <alignment horizontal="center"/>
    </xf>
    <xf numFmtId="0" fontId="6" fillId="0" borderId="0" xfId="0" applyFont="1" applyAlignment="1">
      <alignment/>
    </xf>
    <xf numFmtId="0" fontId="2" fillId="0" borderId="0" xfId="0" applyFont="1" applyAlignment="1">
      <alignment horizontal="right"/>
    </xf>
    <xf numFmtId="0" fontId="5" fillId="0" borderId="0" xfId="0" applyFont="1" applyAlignment="1">
      <alignment horizontal="right"/>
    </xf>
    <xf numFmtId="0" fontId="6" fillId="0" borderId="0" xfId="0" applyFont="1" applyAlignment="1">
      <alignment horizontal="right"/>
    </xf>
    <xf numFmtId="0" fontId="1" fillId="0" borderId="0" xfId="0" applyFont="1" applyAlignment="1">
      <alignment horizontal="right"/>
    </xf>
    <xf numFmtId="0" fontId="2" fillId="0" borderId="0" xfId="0" applyFont="1" applyFill="1" applyAlignment="1">
      <alignment horizontal="right"/>
    </xf>
    <xf numFmtId="0" fontId="1" fillId="0" borderId="1" xfId="0" applyFont="1" applyBorder="1" applyAlignment="1">
      <alignment horizontal="right"/>
    </xf>
    <xf numFmtId="0" fontId="1" fillId="0" borderId="0" xfId="0" applyFont="1" applyBorder="1" applyAlignment="1">
      <alignment horizontal="right"/>
    </xf>
    <xf numFmtId="0" fontId="2" fillId="0" borderId="1" xfId="0" applyFont="1" applyBorder="1" applyAlignment="1">
      <alignment horizontal="right"/>
    </xf>
    <xf numFmtId="170" fontId="1" fillId="0" borderId="0" xfId="15" applyNumberFormat="1" applyFont="1" applyAlignment="1">
      <alignment horizontal="right"/>
    </xf>
    <xf numFmtId="170" fontId="2" fillId="0" borderId="0" xfId="15" applyNumberFormat="1" applyFont="1" applyAlignment="1">
      <alignment horizontal="right"/>
    </xf>
    <xf numFmtId="170" fontId="2" fillId="0" borderId="0" xfId="15" applyNumberFormat="1" applyFont="1" applyAlignment="1">
      <alignment/>
    </xf>
    <xf numFmtId="170" fontId="1" fillId="0" borderId="0" xfId="15" applyNumberFormat="1" applyFont="1" applyAlignment="1">
      <alignment/>
    </xf>
    <xf numFmtId="170" fontId="1" fillId="0" borderId="1" xfId="15" applyNumberFormat="1" applyFont="1" applyBorder="1" applyAlignment="1">
      <alignment/>
    </xf>
    <xf numFmtId="170" fontId="2" fillId="0" borderId="0" xfId="15" applyNumberFormat="1" applyFont="1" applyBorder="1" applyAlignment="1">
      <alignment/>
    </xf>
    <xf numFmtId="170" fontId="2" fillId="0" borderId="1" xfId="15" applyNumberFormat="1" applyFont="1" applyBorder="1" applyAlignment="1">
      <alignment/>
    </xf>
    <xf numFmtId="170" fontId="1" fillId="0" borderId="1" xfId="15" applyNumberFormat="1" applyFont="1" applyBorder="1" applyAlignment="1">
      <alignment horizontal="right"/>
    </xf>
    <xf numFmtId="170" fontId="2" fillId="0" borderId="0" xfId="15" applyNumberFormat="1" applyFont="1" applyBorder="1" applyAlignment="1">
      <alignment horizontal="right"/>
    </xf>
    <xf numFmtId="170" fontId="2" fillId="0" borderId="1" xfId="15" applyNumberFormat="1" applyFont="1" applyBorder="1" applyAlignment="1">
      <alignment horizontal="right"/>
    </xf>
    <xf numFmtId="170" fontId="1" fillId="0" borderId="2" xfId="15" applyNumberFormat="1" applyFont="1" applyBorder="1" applyAlignment="1">
      <alignment horizontal="right"/>
    </xf>
    <xf numFmtId="170" fontId="2" fillId="0" borderId="2" xfId="15" applyNumberFormat="1" applyFont="1" applyBorder="1" applyAlignment="1">
      <alignment horizontal="right"/>
    </xf>
    <xf numFmtId="43" fontId="1" fillId="0" borderId="0" xfId="15" applyFont="1" applyAlignment="1">
      <alignment horizontal="right"/>
    </xf>
    <xf numFmtId="43" fontId="2" fillId="0" borderId="0" xfId="15" applyFont="1" applyAlignment="1">
      <alignment horizontal="right"/>
    </xf>
    <xf numFmtId="0" fontId="1" fillId="0" borderId="0" xfId="0" applyFont="1" applyFill="1" applyAlignment="1">
      <alignment/>
    </xf>
    <xf numFmtId="43" fontId="2" fillId="0" borderId="0" xfId="15" applyFont="1" applyAlignment="1">
      <alignment/>
    </xf>
    <xf numFmtId="0" fontId="1" fillId="0" borderId="0" xfId="0" applyFont="1" applyAlignment="1">
      <alignment horizontal="center"/>
    </xf>
    <xf numFmtId="0" fontId="1" fillId="0" borderId="1" xfId="0" applyFont="1" applyBorder="1" applyAlignment="1">
      <alignment horizontal="center"/>
    </xf>
    <xf numFmtId="170" fontId="2" fillId="0" borderId="3" xfId="15" applyNumberFormat="1" applyFont="1" applyBorder="1" applyAlignment="1">
      <alignment horizontal="right"/>
    </xf>
    <xf numFmtId="170" fontId="2" fillId="0" borderId="3" xfId="15" applyNumberFormat="1" applyFont="1" applyBorder="1" applyAlignment="1">
      <alignment/>
    </xf>
    <xf numFmtId="170" fontId="2" fillId="0" borderId="4" xfId="15" applyNumberFormat="1" applyFont="1" applyBorder="1" applyAlignment="1">
      <alignment horizontal="right"/>
    </xf>
    <xf numFmtId="170" fontId="2" fillId="0" borderId="5" xfId="15" applyNumberFormat="1" applyFont="1" applyBorder="1" applyAlignment="1">
      <alignment horizontal="right"/>
    </xf>
    <xf numFmtId="170" fontId="2" fillId="0" borderId="2" xfId="15" applyNumberFormat="1" applyFont="1" applyBorder="1" applyAlignment="1">
      <alignment/>
    </xf>
    <xf numFmtId="43" fontId="2" fillId="0" borderId="6" xfId="0" applyNumberFormat="1" applyFont="1" applyFill="1" applyBorder="1" applyAlignment="1">
      <alignment horizontal="right"/>
    </xf>
    <xf numFmtId="0" fontId="1" fillId="0" borderId="0" xfId="0" applyFont="1" applyFill="1" applyAlignment="1">
      <alignment horizontal="right"/>
    </xf>
    <xf numFmtId="170" fontId="2" fillId="0" borderId="0" xfId="15" applyNumberFormat="1" applyFont="1" applyFill="1" applyAlignment="1">
      <alignment horizontal="right"/>
    </xf>
    <xf numFmtId="170" fontId="2" fillId="0" borderId="1" xfId="15" applyNumberFormat="1" applyFont="1" applyFill="1" applyBorder="1" applyAlignment="1">
      <alignment horizontal="right"/>
    </xf>
    <xf numFmtId="170" fontId="2" fillId="0" borderId="7" xfId="15" applyNumberFormat="1" applyFont="1" applyFill="1" applyBorder="1" applyAlignment="1">
      <alignment horizontal="right"/>
    </xf>
    <xf numFmtId="170" fontId="2" fillId="0" borderId="2" xfId="15" applyNumberFormat="1" applyFont="1" applyFill="1" applyBorder="1" applyAlignment="1">
      <alignment horizontal="right"/>
    </xf>
    <xf numFmtId="170" fontId="2" fillId="0" borderId="0" xfId="15" applyNumberFormat="1" applyFont="1" applyFill="1" applyBorder="1" applyAlignment="1">
      <alignment/>
    </xf>
    <xf numFmtId="170" fontId="2" fillId="0" borderId="0" xfId="15" applyNumberFormat="1" applyFont="1" applyFill="1" applyAlignment="1">
      <alignment/>
    </xf>
    <xf numFmtId="0" fontId="2" fillId="0" borderId="0" xfId="0" applyNumberFormat="1" applyFont="1" applyFill="1" applyAlignment="1">
      <alignment/>
    </xf>
    <xf numFmtId="43" fontId="0" fillId="0" borderId="0" xfId="0" applyNumberFormat="1" applyAlignment="1">
      <alignment/>
    </xf>
    <xf numFmtId="170" fontId="0" fillId="0" borderId="0" xfId="0" applyNumberFormat="1" applyAlignment="1">
      <alignment/>
    </xf>
    <xf numFmtId="0" fontId="9" fillId="0" borderId="0" xfId="0" applyFont="1" applyFill="1" applyAlignment="1">
      <alignment/>
    </xf>
    <xf numFmtId="41" fontId="9" fillId="0" borderId="0" xfId="0" applyFont="1" applyFill="1" applyAlignment="1">
      <alignment/>
    </xf>
    <xf numFmtId="0" fontId="9" fillId="0" borderId="0" xfId="0" applyNumberFormat="1" applyFont="1" applyFill="1" applyAlignment="1">
      <alignment horizontal="justify"/>
    </xf>
    <xf numFmtId="41" fontId="0" fillId="0" borderId="0" xfId="16" applyAlignment="1">
      <alignment/>
    </xf>
    <xf numFmtId="173" fontId="0" fillId="0" borderId="0" xfId="16" applyNumberFormat="1" applyAlignment="1">
      <alignment/>
    </xf>
    <xf numFmtId="43" fontId="2" fillId="0" borderId="0" xfId="15" applyFont="1" applyFill="1" applyAlignment="1">
      <alignment horizontal="right"/>
    </xf>
    <xf numFmtId="170" fontId="2" fillId="0" borderId="3" xfId="15" applyNumberFormat="1" applyFont="1" applyFill="1" applyBorder="1" applyAlignment="1">
      <alignment horizontal="right"/>
    </xf>
    <xf numFmtId="170" fontId="2" fillId="0" borderId="4" xfId="15" applyNumberFormat="1" applyFont="1" applyFill="1" applyBorder="1" applyAlignment="1">
      <alignment horizontal="right"/>
    </xf>
    <xf numFmtId="170" fontId="2" fillId="0" borderId="1" xfId="15" applyNumberFormat="1" applyFont="1" applyFill="1" applyBorder="1" applyAlignment="1">
      <alignment/>
    </xf>
    <xf numFmtId="170" fontId="2" fillId="0" borderId="3" xfId="15" applyNumberFormat="1" applyFont="1" applyFill="1" applyBorder="1" applyAlignment="1">
      <alignment/>
    </xf>
    <xf numFmtId="170" fontId="1" fillId="0" borderId="0" xfId="15" applyNumberFormat="1" applyFont="1" applyFill="1" applyAlignment="1">
      <alignment horizontal="right"/>
    </xf>
    <xf numFmtId="43" fontId="1" fillId="0" borderId="0" xfId="15" applyFont="1" applyFill="1" applyAlignment="1">
      <alignment horizontal="right"/>
    </xf>
    <xf numFmtId="0" fontId="0" fillId="0" borderId="0" xfId="0" applyAlignment="1">
      <alignment horizontal="justify" wrapText="1"/>
    </xf>
    <xf numFmtId="0" fontId="2" fillId="0" borderId="0" xfId="0" applyFont="1" applyAlignment="1">
      <alignment horizontal="center"/>
    </xf>
    <xf numFmtId="41" fontId="6" fillId="0" borderId="0" xfId="0" applyFont="1" applyFill="1" applyAlignment="1">
      <alignment horizontal="center"/>
    </xf>
    <xf numFmtId="41" fontId="11" fillId="0" borderId="0" xfId="0" applyFont="1" applyFill="1" applyAlignment="1">
      <alignment horizontal="center" vertical="center"/>
    </xf>
    <xf numFmtId="0" fontId="0" fillId="0" borderId="0" xfId="0" applyAlignment="1">
      <alignment horizontal="center" vertical="center"/>
    </xf>
    <xf numFmtId="170" fontId="2" fillId="0" borderId="5" xfId="15" applyNumberFormat="1" applyFont="1" applyFill="1" applyBorder="1" applyAlignment="1">
      <alignment horizontal="right"/>
    </xf>
    <xf numFmtId="0" fontId="2" fillId="0" borderId="0" xfId="0" applyFont="1" applyAlignment="1">
      <alignment horizontal="justify" wrapText="1"/>
    </xf>
    <xf numFmtId="0" fontId="1" fillId="0" borderId="0" xfId="0" applyFont="1" applyFill="1" applyAlignment="1">
      <alignment horizontal="center"/>
    </xf>
    <xf numFmtId="0" fontId="3" fillId="0" borderId="0" xfId="0" applyFont="1" applyFill="1" applyAlignment="1">
      <alignment horizontal="center"/>
    </xf>
    <xf numFmtId="0" fontId="1" fillId="0" borderId="8" xfId="0" applyFont="1" applyFill="1" applyBorder="1" applyAlignment="1">
      <alignment horizontal="center"/>
    </xf>
    <xf numFmtId="0" fontId="2" fillId="0" borderId="0" xfId="0" applyFont="1" applyFill="1" applyAlignment="1">
      <alignment horizontal="justify" wrapText="1"/>
    </xf>
    <xf numFmtId="0" fontId="0" fillId="0" borderId="0" xfId="0" applyAlignment="1">
      <alignment horizontal="justify" wrapText="1"/>
    </xf>
    <xf numFmtId="0" fontId="0" fillId="0" borderId="0" xfId="0" applyFill="1" applyAlignment="1">
      <alignment horizontal="justify"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123825</xdr:colOff>
      <xdr:row>7</xdr:row>
      <xdr:rowOff>0</xdr:rowOff>
    </xdr:from>
    <xdr:to>
      <xdr:col>6</xdr:col>
      <xdr:colOff>123825</xdr:colOff>
      <xdr:row>7</xdr:row>
      <xdr:rowOff>0</xdr:rowOff>
    </xdr:to>
    <xdr:sp>
      <xdr:nvSpPr>
        <xdr:cNvPr id="1" name="Line 1"/>
        <xdr:cNvSpPr>
          <a:spLocks/>
        </xdr:cNvSpPr>
      </xdr:nvSpPr>
      <xdr:spPr>
        <a:xfrm>
          <a:off x="5543550" y="1143000"/>
          <a:ext cx="0" cy="0"/>
        </a:xfrm>
        <a:prstGeom prst="line">
          <a:avLst/>
        </a:prstGeom>
        <a:noFill/>
        <a:ln w="9525" cmpd="sng">
          <a:solidFill>
            <a:srgbClr val="FFFFFF"/>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57"/>
  <sheetViews>
    <sheetView tabSelected="1" zoomScale="75" zoomScaleNormal="75" zoomScaleSheetLayoutView="100" workbookViewId="0" topLeftCell="A1">
      <selection activeCell="A7" sqref="A7"/>
    </sheetView>
  </sheetViews>
  <sheetFormatPr defaultColWidth="9.140625" defaultRowHeight="12.75"/>
  <cols>
    <col min="1" max="1" width="37.8515625" style="0" customWidth="1"/>
    <col min="2" max="2" width="13.7109375" style="0" customWidth="1"/>
    <col min="3" max="3" width="2.00390625" style="0" customWidth="1"/>
    <col min="4" max="4" width="13.7109375" style="0" customWidth="1"/>
    <col min="5" max="5" width="1.7109375" style="0" customWidth="1"/>
    <col min="6" max="6" width="13.7109375" style="0" customWidth="1"/>
    <col min="7" max="7" width="1.8515625" style="0" customWidth="1"/>
    <col min="8" max="8" width="13.7109375" style="0" customWidth="1"/>
    <col min="11" max="11" width="10.8515625" style="0" customWidth="1"/>
  </cols>
  <sheetData>
    <row r="1" spans="1:9" ht="12.75">
      <c r="A1" s="69" t="s">
        <v>63</v>
      </c>
      <c r="B1" s="69"/>
      <c r="C1" s="69"/>
      <c r="D1" s="69"/>
      <c r="E1" s="69"/>
      <c r="F1" s="69"/>
      <c r="G1" s="69"/>
      <c r="H1" s="69"/>
      <c r="I1" s="1"/>
    </row>
    <row r="2" spans="1:9" ht="12.75">
      <c r="A2" s="70" t="s">
        <v>28</v>
      </c>
      <c r="B2" s="70"/>
      <c r="C2" s="70"/>
      <c r="D2" s="70"/>
      <c r="E2" s="70"/>
      <c r="F2" s="70"/>
      <c r="G2" s="70"/>
      <c r="H2" s="70"/>
      <c r="I2" s="1"/>
    </row>
    <row r="3" spans="1:9" ht="13.5" thickBot="1">
      <c r="A3" s="71" t="s">
        <v>93</v>
      </c>
      <c r="B3" s="71"/>
      <c r="C3" s="71"/>
      <c r="D3" s="71"/>
      <c r="E3" s="71"/>
      <c r="F3" s="71"/>
      <c r="G3" s="71"/>
      <c r="H3" s="71"/>
      <c r="I3" s="1"/>
    </row>
    <row r="4" spans="1:9" ht="12.75">
      <c r="A4" s="2"/>
      <c r="B4" s="1"/>
      <c r="C4" s="1"/>
      <c r="D4" s="1"/>
      <c r="E4" s="1"/>
      <c r="F4" s="1"/>
      <c r="G4" s="1"/>
      <c r="H4" s="1"/>
      <c r="I4" s="1"/>
    </row>
    <row r="5" spans="1:9" ht="12.75">
      <c r="A5" s="3" t="s">
        <v>65</v>
      </c>
      <c r="B5" s="3"/>
      <c r="C5" s="3"/>
      <c r="D5" s="3"/>
      <c r="E5" s="3"/>
      <c r="F5" s="3"/>
      <c r="G5" s="3"/>
      <c r="H5" s="3"/>
      <c r="I5" s="3"/>
    </row>
    <row r="6" spans="1:9" ht="12.75">
      <c r="A6" s="3" t="s">
        <v>99</v>
      </c>
      <c r="B6" s="3"/>
      <c r="C6" s="3"/>
      <c r="D6" s="3"/>
      <c r="E6" s="3"/>
      <c r="F6" s="3"/>
      <c r="G6" s="3"/>
      <c r="H6" s="3"/>
      <c r="I6" s="3"/>
    </row>
    <row r="7" spans="1:9" ht="12.75">
      <c r="A7" s="3"/>
      <c r="B7" s="3"/>
      <c r="C7" s="3"/>
      <c r="D7" s="3"/>
      <c r="E7" s="3"/>
      <c r="F7" s="3"/>
      <c r="G7" s="3"/>
      <c r="H7" s="3"/>
      <c r="I7" s="3"/>
    </row>
    <row r="8" spans="1:9" ht="12.75">
      <c r="A8" s="3"/>
      <c r="B8" s="3"/>
      <c r="C8" s="3"/>
      <c r="D8" s="3"/>
      <c r="E8" s="3"/>
      <c r="F8" s="3"/>
      <c r="G8" s="3"/>
      <c r="H8" s="3"/>
      <c r="I8" s="3"/>
    </row>
    <row r="9" spans="1:9" ht="12.75">
      <c r="A9" s="4" t="s">
        <v>92</v>
      </c>
      <c r="B9" s="4"/>
      <c r="C9" s="4"/>
      <c r="D9" s="4"/>
      <c r="E9" s="4"/>
      <c r="F9" s="4"/>
      <c r="G9" s="4"/>
      <c r="H9" s="4"/>
      <c r="I9" s="4"/>
    </row>
    <row r="11" spans="1:9" ht="12.75">
      <c r="A11" s="1"/>
      <c r="B11" s="5" t="s">
        <v>25</v>
      </c>
      <c r="C11" s="6"/>
      <c r="D11" s="6"/>
      <c r="E11" s="6"/>
      <c r="F11" s="5" t="s">
        <v>26</v>
      </c>
      <c r="G11" s="6"/>
      <c r="H11" s="6"/>
      <c r="I11" s="7"/>
    </row>
    <row r="12" spans="1:9" ht="12.75">
      <c r="A12" s="8"/>
      <c r="B12" s="9" t="s">
        <v>35</v>
      </c>
      <c r="C12" s="9"/>
      <c r="D12" s="10" t="s">
        <v>35</v>
      </c>
      <c r="E12" s="9"/>
      <c r="F12" s="9" t="s">
        <v>37</v>
      </c>
      <c r="G12" s="9"/>
      <c r="H12" s="10" t="s">
        <v>37</v>
      </c>
      <c r="I12" s="7"/>
    </row>
    <row r="13" spans="1:9" ht="12.75">
      <c r="A13" s="8"/>
      <c r="B13" s="9" t="s">
        <v>36</v>
      </c>
      <c r="C13" s="9"/>
      <c r="D13" s="10" t="s">
        <v>36</v>
      </c>
      <c r="E13" s="9"/>
      <c r="F13" s="9" t="s">
        <v>36</v>
      </c>
      <c r="G13" s="9"/>
      <c r="H13" s="10" t="s">
        <v>36</v>
      </c>
      <c r="I13" s="7"/>
    </row>
    <row r="14" spans="1:9" ht="12.75">
      <c r="A14" s="8"/>
      <c r="B14" s="11" t="s">
        <v>94</v>
      </c>
      <c r="C14" s="11"/>
      <c r="D14" s="12" t="s">
        <v>95</v>
      </c>
      <c r="E14" s="11"/>
      <c r="F14" s="11" t="s">
        <v>94</v>
      </c>
      <c r="G14" s="11"/>
      <c r="H14" s="12" t="s">
        <v>95</v>
      </c>
      <c r="I14" s="1"/>
    </row>
    <row r="15" spans="1:9" ht="12.75">
      <c r="A15" s="8"/>
      <c r="B15" s="13" t="s">
        <v>29</v>
      </c>
      <c r="C15" s="14"/>
      <c r="D15" s="15" t="s">
        <v>29</v>
      </c>
      <c r="E15" s="14"/>
      <c r="F15" s="13" t="s">
        <v>29</v>
      </c>
      <c r="G15" s="14"/>
      <c r="H15" s="15" t="s">
        <v>29</v>
      </c>
      <c r="I15" s="1"/>
    </row>
    <row r="16" spans="1:9" ht="12.75">
      <c r="A16" s="1"/>
      <c r="B16" s="2"/>
      <c r="C16" s="1"/>
      <c r="D16" s="1"/>
      <c r="E16" s="1"/>
      <c r="F16" s="2"/>
      <c r="G16" s="1"/>
      <c r="H16" s="1"/>
      <c r="I16" s="1"/>
    </row>
    <row r="17" spans="1:8" ht="12.75">
      <c r="A17" s="1" t="s">
        <v>0</v>
      </c>
      <c r="B17" s="16">
        <v>8467</v>
      </c>
      <c r="C17" s="17"/>
      <c r="D17" s="17">
        <v>0</v>
      </c>
      <c r="E17" s="17"/>
      <c r="F17" s="16">
        <f>7503+8123+8260+8467</f>
        <v>32353</v>
      </c>
      <c r="G17" s="18"/>
      <c r="H17" s="18">
        <v>0</v>
      </c>
    </row>
    <row r="18" spans="1:8" ht="12.75">
      <c r="A18" s="1"/>
      <c r="B18" s="19"/>
      <c r="C18" s="18"/>
      <c r="D18" s="18"/>
      <c r="E18" s="18"/>
      <c r="F18" s="19"/>
      <c r="G18" s="18"/>
      <c r="H18" s="18"/>
    </row>
    <row r="19" spans="1:8" ht="12.75">
      <c r="A19" s="1" t="s">
        <v>1</v>
      </c>
      <c r="B19" s="60">
        <f>15+1</f>
        <v>16</v>
      </c>
      <c r="C19" s="17"/>
      <c r="D19" s="17">
        <v>0</v>
      </c>
      <c r="E19" s="17"/>
      <c r="F19" s="16">
        <f>22+15+1</f>
        <v>38</v>
      </c>
      <c r="G19" s="18"/>
      <c r="H19" s="18">
        <v>0</v>
      </c>
    </row>
    <row r="20" spans="1:8" ht="12.75">
      <c r="A20" s="1"/>
      <c r="B20" s="19"/>
      <c r="C20" s="18"/>
      <c r="D20" s="18"/>
      <c r="E20" s="18"/>
      <c r="F20" s="19"/>
      <c r="G20" s="18"/>
      <c r="H20" s="18"/>
    </row>
    <row r="21" spans="1:8" ht="12.75">
      <c r="A21" s="1" t="s">
        <v>2</v>
      </c>
      <c r="B21" s="60">
        <f>-(8467-907+15-5-1089-417+1)</f>
        <v>-6065</v>
      </c>
      <c r="C21" s="17"/>
      <c r="D21" s="17">
        <v>0</v>
      </c>
      <c r="E21" s="17"/>
      <c r="F21" s="16">
        <f>-(7503-1114-17)-(8123-1513-20)-(8260-1350+22)-(8467-907+15-5-1089-417+1)-1</f>
        <v>-25960</v>
      </c>
      <c r="G21" s="18"/>
      <c r="H21" s="18">
        <v>0</v>
      </c>
    </row>
    <row r="22" spans="1:8" ht="12.75">
      <c r="A22" s="1"/>
      <c r="B22" s="20"/>
      <c r="C22" s="21"/>
      <c r="D22" s="22"/>
      <c r="E22" s="21"/>
      <c r="F22" s="20"/>
      <c r="G22" s="21"/>
      <c r="H22" s="22"/>
    </row>
    <row r="23" spans="1:8" ht="12.75">
      <c r="A23" s="1" t="s">
        <v>79</v>
      </c>
      <c r="B23" s="19">
        <f>SUM(B17:B22)</f>
        <v>2418</v>
      </c>
      <c r="C23" s="18"/>
      <c r="D23" s="18">
        <f>SUM(D17:D22)</f>
        <v>0</v>
      </c>
      <c r="E23" s="18"/>
      <c r="F23" s="19">
        <f>SUM(F17:F22)</f>
        <v>6431</v>
      </c>
      <c r="G23" s="18"/>
      <c r="H23" s="21">
        <f>SUM(H17:H22)</f>
        <v>0</v>
      </c>
    </row>
    <row r="24" spans="1:8" ht="12.75">
      <c r="A24" s="1"/>
      <c r="B24" s="19"/>
      <c r="C24" s="18"/>
      <c r="D24" s="18"/>
      <c r="E24" s="18"/>
      <c r="F24" s="19"/>
      <c r="G24" s="18"/>
      <c r="H24" s="18"/>
    </row>
    <row r="25" spans="1:8" ht="12.75">
      <c r="A25" s="1" t="s">
        <v>3</v>
      </c>
      <c r="B25" s="60">
        <v>-5</v>
      </c>
      <c r="C25" s="17"/>
      <c r="D25" s="17">
        <v>0</v>
      </c>
      <c r="E25" s="17"/>
      <c r="F25" s="16">
        <f>-17-20-5</f>
        <v>-42</v>
      </c>
      <c r="G25" s="21"/>
      <c r="H25" s="18">
        <v>0</v>
      </c>
    </row>
    <row r="26" spans="1:8" ht="12.75">
      <c r="A26" s="1"/>
      <c r="B26" s="23"/>
      <c r="C26" s="24"/>
      <c r="D26" s="25"/>
      <c r="E26" s="24"/>
      <c r="F26" s="23"/>
      <c r="G26" s="24"/>
      <c r="H26" s="25"/>
    </row>
    <row r="27" spans="1:8" ht="12.75">
      <c r="A27" s="1" t="s">
        <v>80</v>
      </c>
      <c r="B27" s="16">
        <f>SUM(B23:B26)</f>
        <v>2413</v>
      </c>
      <c r="C27" s="17"/>
      <c r="D27" s="17">
        <f>SUM(D23:D26)</f>
        <v>0</v>
      </c>
      <c r="E27" s="17"/>
      <c r="F27" s="16">
        <f>SUM(F23:F26)</f>
        <v>6389</v>
      </c>
      <c r="G27" s="17"/>
      <c r="H27" s="17">
        <f>SUM(H23:H26)</f>
        <v>0</v>
      </c>
    </row>
    <row r="28" spans="1:8" ht="12.75">
      <c r="A28" s="1"/>
      <c r="B28" s="16"/>
      <c r="C28" s="17"/>
      <c r="D28" s="17"/>
      <c r="E28" s="17"/>
      <c r="F28" s="16"/>
      <c r="G28" s="17"/>
      <c r="H28" s="17"/>
    </row>
    <row r="29" spans="1:8" ht="12.75">
      <c r="A29" s="1" t="s">
        <v>4</v>
      </c>
      <c r="B29" s="16">
        <f>-489-1</f>
        <v>-490</v>
      </c>
      <c r="C29" s="17"/>
      <c r="D29" s="17">
        <v>0</v>
      </c>
      <c r="E29" s="17"/>
      <c r="F29" s="16">
        <f>-489-1</f>
        <v>-490</v>
      </c>
      <c r="G29" s="17"/>
      <c r="H29" s="17">
        <v>0</v>
      </c>
    </row>
    <row r="30" spans="1:8" ht="12.75">
      <c r="A30" s="1"/>
      <c r="B30" s="23"/>
      <c r="C30" s="24"/>
      <c r="D30" s="25"/>
      <c r="E30" s="24"/>
      <c r="F30" s="23"/>
      <c r="G30" s="24"/>
      <c r="H30" s="25"/>
    </row>
    <row r="31" spans="1:8" ht="12.75">
      <c r="A31" s="1" t="s">
        <v>81</v>
      </c>
      <c r="B31" s="16">
        <f>SUM(B27:B30)</f>
        <v>1923</v>
      </c>
      <c r="C31" s="17"/>
      <c r="D31" s="17">
        <f>SUM(D27:D30)</f>
        <v>0</v>
      </c>
      <c r="E31" s="17"/>
      <c r="F31" s="16">
        <f>SUM(F27:F30)</f>
        <v>5899</v>
      </c>
      <c r="G31" s="17"/>
      <c r="H31" s="17">
        <f>SUM(H27:H30)</f>
        <v>0</v>
      </c>
    </row>
    <row r="32" spans="1:8" ht="12.75">
      <c r="A32" s="1"/>
      <c r="B32" s="16"/>
      <c r="C32" s="17"/>
      <c r="D32" s="17"/>
      <c r="E32" s="17"/>
      <c r="F32" s="16"/>
      <c r="G32" s="17"/>
      <c r="H32" s="17"/>
    </row>
    <row r="33" spans="1:8" ht="12.75">
      <c r="A33" s="1" t="s">
        <v>5</v>
      </c>
      <c r="B33" s="16">
        <v>0</v>
      </c>
      <c r="C33" s="17"/>
      <c r="D33" s="17">
        <v>0</v>
      </c>
      <c r="E33" s="17"/>
      <c r="F33" s="16">
        <v>0</v>
      </c>
      <c r="G33" s="17"/>
      <c r="H33" s="17">
        <v>0</v>
      </c>
    </row>
    <row r="34" spans="1:8" ht="12.75">
      <c r="A34" s="1"/>
      <c r="B34" s="23"/>
      <c r="C34" s="24"/>
      <c r="D34" s="25"/>
      <c r="E34" s="24"/>
      <c r="F34" s="23"/>
      <c r="G34" s="24"/>
      <c r="H34" s="25"/>
    </row>
    <row r="35" spans="1:8" ht="12.75">
      <c r="A35" s="1" t="s">
        <v>82</v>
      </c>
      <c r="B35" s="16">
        <f>SUM(B31:B34)</f>
        <v>1923</v>
      </c>
      <c r="C35" s="17"/>
      <c r="D35" s="17">
        <f>SUM(D31:D34)</f>
        <v>0</v>
      </c>
      <c r="E35" s="17"/>
      <c r="F35" s="16">
        <f>SUM(F31:F34)</f>
        <v>5899</v>
      </c>
      <c r="G35" s="17"/>
      <c r="H35" s="17">
        <f>SUM(H31:H34)</f>
        <v>0</v>
      </c>
    </row>
    <row r="36" spans="1:8" ht="12.75">
      <c r="A36" s="1"/>
      <c r="B36" s="16"/>
      <c r="C36" s="17"/>
      <c r="D36" s="17"/>
      <c r="E36" s="17"/>
      <c r="F36" s="16"/>
      <c r="G36" s="24"/>
      <c r="H36" s="17"/>
    </row>
    <row r="37" spans="1:8" ht="13.5" thickBot="1">
      <c r="A37" s="1" t="s">
        <v>83</v>
      </c>
      <c r="B37" s="26">
        <f>B35</f>
        <v>1923</v>
      </c>
      <c r="C37" s="24"/>
      <c r="D37" s="27">
        <f>D35</f>
        <v>0</v>
      </c>
      <c r="E37" s="24"/>
      <c r="F37" s="26">
        <f>F35</f>
        <v>5899</v>
      </c>
      <c r="G37" s="24"/>
      <c r="H37" s="27">
        <f>H35</f>
        <v>0</v>
      </c>
    </row>
    <row r="38" spans="1:8" ht="13.5" thickTop="1">
      <c r="A38" s="1"/>
      <c r="B38" s="16"/>
      <c r="C38" s="17"/>
      <c r="D38" s="17"/>
      <c r="E38" s="17"/>
      <c r="F38" s="16"/>
      <c r="G38" s="17"/>
      <c r="H38" s="17"/>
    </row>
    <row r="39" spans="1:8" ht="12.75">
      <c r="A39" s="1"/>
      <c r="B39" s="28"/>
      <c r="C39" s="29"/>
      <c r="D39" s="29"/>
      <c r="E39" s="29"/>
      <c r="F39" s="28"/>
      <c r="G39" s="29"/>
      <c r="H39" s="29"/>
    </row>
    <row r="40" spans="1:11" ht="12.75">
      <c r="A40" s="30" t="s">
        <v>84</v>
      </c>
      <c r="B40" s="28"/>
      <c r="C40" s="29"/>
      <c r="D40" s="29"/>
      <c r="E40" s="29"/>
      <c r="F40" s="28"/>
      <c r="G40" s="29"/>
      <c r="H40" s="29"/>
      <c r="K40" s="48"/>
    </row>
    <row r="41" spans="1:8" ht="12.75">
      <c r="A41" s="1" t="s">
        <v>21</v>
      </c>
      <c r="B41" s="61">
        <v>2.03</v>
      </c>
      <c r="C41" s="55"/>
      <c r="D41" s="55" t="s">
        <v>22</v>
      </c>
      <c r="E41" s="55"/>
      <c r="F41" s="61">
        <v>6.21</v>
      </c>
      <c r="G41" s="29"/>
      <c r="H41" s="29" t="s">
        <v>22</v>
      </c>
    </row>
    <row r="42" spans="1:8" ht="12.75">
      <c r="A42" s="1" t="s">
        <v>23</v>
      </c>
      <c r="B42" s="28" t="s">
        <v>22</v>
      </c>
      <c r="C42" s="29"/>
      <c r="D42" s="29" t="s">
        <v>22</v>
      </c>
      <c r="E42" s="29"/>
      <c r="F42" s="28" t="s">
        <v>22</v>
      </c>
      <c r="G42" s="29"/>
      <c r="H42" s="29" t="s">
        <v>22</v>
      </c>
    </row>
    <row r="43" spans="1:8" ht="12.75">
      <c r="A43" s="1"/>
      <c r="B43" s="31"/>
      <c r="C43" s="31"/>
      <c r="D43" s="31"/>
      <c r="E43" s="31"/>
      <c r="F43" s="31"/>
      <c r="G43" s="31"/>
      <c r="H43" s="31"/>
    </row>
    <row r="44" spans="1:8" ht="12.75">
      <c r="A44" s="1"/>
      <c r="B44" s="31"/>
      <c r="C44" s="31"/>
      <c r="D44" s="31"/>
      <c r="E44" s="31"/>
      <c r="F44" s="31"/>
      <c r="G44" s="31"/>
      <c r="H44" s="31"/>
    </row>
    <row r="45" spans="1:8" ht="12.75">
      <c r="A45" s="72" t="s">
        <v>96</v>
      </c>
      <c r="B45" s="73"/>
      <c r="C45" s="73"/>
      <c r="D45" s="73"/>
      <c r="E45" s="73"/>
      <c r="F45" s="73"/>
      <c r="G45" s="73"/>
      <c r="H45" s="73"/>
    </row>
    <row r="46" spans="1:8" ht="12.75">
      <c r="A46" s="73"/>
      <c r="B46" s="73"/>
      <c r="C46" s="73"/>
      <c r="D46" s="73"/>
      <c r="E46" s="73"/>
      <c r="F46" s="73"/>
      <c r="G46" s="73"/>
      <c r="H46" s="73"/>
    </row>
    <row r="48" spans="1:8" ht="29.25" customHeight="1">
      <c r="A48" s="68" t="s">
        <v>107</v>
      </c>
      <c r="B48" s="68"/>
      <c r="C48" s="68"/>
      <c r="D48" s="68"/>
      <c r="E48" s="68"/>
      <c r="F48" s="68"/>
      <c r="G48" s="68"/>
      <c r="H48" s="68"/>
    </row>
    <row r="51" spans="2:4" ht="12.75">
      <c r="B51" s="54"/>
      <c r="D51" s="48"/>
    </row>
    <row r="52" ht="12.75">
      <c r="B52" s="54"/>
    </row>
    <row r="53" spans="2:4" ht="12.75">
      <c r="B53" s="54"/>
      <c r="D53" s="48"/>
    </row>
    <row r="54" ht="12.75">
      <c r="B54" s="54"/>
    </row>
    <row r="55" ht="12.75">
      <c r="B55" s="53"/>
    </row>
    <row r="57" ht="12.75">
      <c r="B57" s="48"/>
    </row>
  </sheetData>
  <mergeCells count="5">
    <mergeCell ref="A48:H48"/>
    <mergeCell ref="A1:H1"/>
    <mergeCell ref="A2:H2"/>
    <mergeCell ref="A3:H3"/>
    <mergeCell ref="A45:H46"/>
  </mergeCells>
  <printOptions horizontalCentered="1"/>
  <pageMargins left="0.7874015748031497" right="0" top="0.3937007874015748" bottom="0.3937007874015748" header="0.15748031496062992" footer="0"/>
  <pageSetup horizontalDpi="600" verticalDpi="600" orientation="portrait" paperSize="9" scale="81" r:id="rId1"/>
</worksheet>
</file>

<file path=xl/worksheets/sheet2.xml><?xml version="1.0" encoding="utf-8"?>
<worksheet xmlns="http://schemas.openxmlformats.org/spreadsheetml/2006/main" xmlns:r="http://schemas.openxmlformats.org/officeDocument/2006/relationships">
  <dimension ref="A1:L71"/>
  <sheetViews>
    <sheetView zoomScale="75" zoomScaleNormal="75" zoomScaleSheetLayoutView="100" workbookViewId="0" topLeftCell="A1">
      <selection activeCell="A7" sqref="A7"/>
    </sheetView>
  </sheetViews>
  <sheetFormatPr defaultColWidth="9.140625" defaultRowHeight="12.75"/>
  <cols>
    <col min="1" max="1" width="43.28125" style="0" customWidth="1"/>
    <col min="2" max="7" width="3.8515625" style="0" customWidth="1"/>
    <col min="8" max="8" width="13.7109375" style="0" customWidth="1"/>
    <col min="9" max="9" width="3.8515625" style="0" customWidth="1"/>
    <col min="10" max="10" width="11.57421875" style="0" bestFit="1" customWidth="1"/>
  </cols>
  <sheetData>
    <row r="1" spans="1:8" ht="12.75">
      <c r="A1" s="69" t="s">
        <v>63</v>
      </c>
      <c r="B1" s="69"/>
      <c r="C1" s="69"/>
      <c r="D1" s="69"/>
      <c r="E1" s="69"/>
      <c r="F1" s="69"/>
      <c r="G1" s="69"/>
      <c r="H1" s="69"/>
    </row>
    <row r="2" spans="1:8" ht="12.75">
      <c r="A2" s="70" t="s">
        <v>28</v>
      </c>
      <c r="B2" s="70"/>
      <c r="C2" s="70"/>
      <c r="D2" s="70"/>
      <c r="E2" s="70"/>
      <c r="F2" s="70"/>
      <c r="G2" s="70"/>
      <c r="H2" s="70"/>
    </row>
    <row r="3" spans="1:8" ht="13.5" thickBot="1">
      <c r="A3" s="71" t="s">
        <v>93</v>
      </c>
      <c r="B3" s="71"/>
      <c r="C3" s="71"/>
      <c r="D3" s="71"/>
      <c r="E3" s="71"/>
      <c r="F3" s="71"/>
      <c r="G3" s="71"/>
      <c r="H3" s="71"/>
    </row>
    <row r="6" spans="1:8" ht="12.75">
      <c r="A6" s="4" t="s">
        <v>85</v>
      </c>
      <c r="B6" s="4"/>
      <c r="C6" s="4"/>
      <c r="D6" s="4"/>
      <c r="E6" s="4"/>
      <c r="F6" s="4"/>
      <c r="G6" s="4"/>
      <c r="H6" s="4"/>
    </row>
    <row r="8" spans="1:10" ht="12.75">
      <c r="A8" s="1"/>
      <c r="B8" s="1"/>
      <c r="C8" s="1"/>
      <c r="D8" s="1"/>
      <c r="E8" s="1"/>
      <c r="F8" s="1"/>
      <c r="G8" s="1"/>
      <c r="H8" s="32" t="s">
        <v>30</v>
      </c>
      <c r="J8" s="32" t="s">
        <v>30</v>
      </c>
    </row>
    <row r="9" spans="1:10" ht="12.75">
      <c r="A9" s="1"/>
      <c r="B9" s="1"/>
      <c r="C9" s="1"/>
      <c r="D9" s="1"/>
      <c r="E9" s="1"/>
      <c r="F9" s="1"/>
      <c r="G9" s="1"/>
      <c r="H9" s="32" t="s">
        <v>94</v>
      </c>
      <c r="J9" s="32" t="s">
        <v>72</v>
      </c>
    </row>
    <row r="10" spans="1:10" ht="12.75">
      <c r="A10" s="1"/>
      <c r="B10" s="1"/>
      <c r="C10" s="1"/>
      <c r="D10" s="1"/>
      <c r="E10" s="1"/>
      <c r="F10" s="1"/>
      <c r="G10" s="1"/>
      <c r="H10" s="33" t="s">
        <v>29</v>
      </c>
      <c r="J10" s="33" t="s">
        <v>29</v>
      </c>
    </row>
    <row r="12" spans="1:10" ht="12.75">
      <c r="A12" s="2" t="s">
        <v>6</v>
      </c>
      <c r="B12" s="1"/>
      <c r="C12" s="18"/>
      <c r="D12" s="1"/>
      <c r="E12" s="1"/>
      <c r="F12" s="1"/>
      <c r="G12" s="1"/>
      <c r="H12" s="17">
        <v>10333</v>
      </c>
      <c r="J12" s="41">
        <v>3976</v>
      </c>
    </row>
    <row r="13" spans="1:10" ht="12.75">
      <c r="A13" s="1"/>
      <c r="B13" s="1"/>
      <c r="C13" s="18"/>
      <c r="D13" s="1"/>
      <c r="E13" s="1"/>
      <c r="F13" s="1"/>
      <c r="G13" s="1"/>
      <c r="H13" s="18"/>
      <c r="J13" s="46"/>
    </row>
    <row r="14" spans="1:10" ht="12.75" hidden="1">
      <c r="A14" s="2" t="s">
        <v>7</v>
      </c>
      <c r="B14" s="1"/>
      <c r="C14" s="18"/>
      <c r="D14" s="1"/>
      <c r="E14" s="1"/>
      <c r="F14" s="1"/>
      <c r="G14" s="1"/>
      <c r="H14" s="17">
        <v>0</v>
      </c>
      <c r="J14" s="41">
        <v>0</v>
      </c>
    </row>
    <row r="15" spans="1:10" ht="12.75" hidden="1">
      <c r="A15" s="1"/>
      <c r="B15" s="1"/>
      <c r="C15" s="18"/>
      <c r="D15" s="1"/>
      <c r="E15" s="1"/>
      <c r="F15" s="1"/>
      <c r="G15" s="1"/>
      <c r="H15" s="18"/>
      <c r="J15" s="46"/>
    </row>
    <row r="16" spans="1:10" ht="12.75">
      <c r="A16" s="2" t="s">
        <v>8</v>
      </c>
      <c r="B16" s="1"/>
      <c r="C16" s="18"/>
      <c r="D16" s="1"/>
      <c r="E16" s="1"/>
      <c r="F16" s="1"/>
      <c r="G16" s="1"/>
      <c r="H16" s="17">
        <v>6388</v>
      </c>
      <c r="J16" s="41">
        <v>1355</v>
      </c>
    </row>
    <row r="17" spans="1:10" ht="12.75">
      <c r="A17" s="1"/>
      <c r="B17" s="1"/>
      <c r="C17" s="18"/>
      <c r="D17" s="1"/>
      <c r="E17" s="1"/>
      <c r="F17" s="1"/>
      <c r="G17" s="1"/>
      <c r="H17" s="18"/>
      <c r="J17" s="46"/>
    </row>
    <row r="18" spans="1:10" ht="12.75">
      <c r="A18" s="2" t="s">
        <v>31</v>
      </c>
      <c r="B18" s="1"/>
      <c r="C18" s="18"/>
      <c r="D18" s="1"/>
      <c r="E18" s="1"/>
      <c r="F18" s="1"/>
      <c r="G18" s="1"/>
      <c r="H18" s="18"/>
      <c r="J18" s="46"/>
    </row>
    <row r="19" spans="1:10" ht="12.75">
      <c r="A19" s="1"/>
      <c r="B19" s="1"/>
      <c r="C19" s="18"/>
      <c r="D19" s="1"/>
      <c r="E19" s="1"/>
      <c r="F19" s="1"/>
      <c r="G19" s="1"/>
      <c r="H19" s="22"/>
      <c r="J19" s="58"/>
    </row>
    <row r="20" spans="1:10" ht="12.75">
      <c r="A20" s="1" t="s">
        <v>9</v>
      </c>
      <c r="B20" s="1"/>
      <c r="C20" s="18"/>
      <c r="D20" s="1"/>
      <c r="E20" s="1"/>
      <c r="F20" s="1"/>
      <c r="G20" s="1"/>
      <c r="H20" s="34">
        <v>6001</v>
      </c>
      <c r="J20" s="56">
        <v>1247</v>
      </c>
    </row>
    <row r="21" spans="1:10" ht="12.75">
      <c r="A21" s="1"/>
      <c r="B21" s="1"/>
      <c r="C21" s="18"/>
      <c r="D21" s="1"/>
      <c r="E21" s="1"/>
      <c r="F21" s="1"/>
      <c r="G21" s="1"/>
      <c r="H21" s="35"/>
      <c r="J21" s="59"/>
    </row>
    <row r="22" spans="1:10" ht="12.75">
      <c r="A22" s="1" t="s">
        <v>10</v>
      </c>
      <c r="B22" s="1"/>
      <c r="C22" s="18"/>
      <c r="D22" s="1"/>
      <c r="E22" s="1"/>
      <c r="F22" s="1"/>
      <c r="G22" s="1"/>
      <c r="H22" s="56">
        <f>10114+1943+650</f>
        <v>12707</v>
      </c>
      <c r="J22" s="56">
        <v>8847</v>
      </c>
    </row>
    <row r="23" spans="1:10" ht="12.75">
      <c r="A23" s="1"/>
      <c r="B23" s="1"/>
      <c r="C23" s="18"/>
      <c r="D23" s="1"/>
      <c r="E23" s="1"/>
      <c r="F23" s="1"/>
      <c r="G23" s="1"/>
      <c r="H23" s="34"/>
      <c r="J23" s="56"/>
    </row>
    <row r="24" spans="1:10" ht="12.75">
      <c r="A24" s="1" t="s">
        <v>11</v>
      </c>
      <c r="B24" s="1"/>
      <c r="C24" s="18"/>
      <c r="D24" s="1"/>
      <c r="E24" s="1"/>
      <c r="F24" s="1"/>
      <c r="G24" s="1"/>
      <c r="H24" s="56">
        <f>1850+226</f>
        <v>2076</v>
      </c>
      <c r="J24" s="56">
        <v>2629</v>
      </c>
    </row>
    <row r="25" spans="1:10" ht="12.75">
      <c r="A25" s="1"/>
      <c r="B25" s="1"/>
      <c r="C25" s="18"/>
      <c r="D25" s="1"/>
      <c r="E25" s="1"/>
      <c r="F25" s="1"/>
      <c r="G25" s="1"/>
      <c r="H25" s="36"/>
      <c r="J25" s="57"/>
    </row>
    <row r="26" spans="1:10" ht="12.75" hidden="1">
      <c r="A26" s="1" t="s">
        <v>27</v>
      </c>
      <c r="B26" s="1"/>
      <c r="C26" s="18"/>
      <c r="D26" s="1"/>
      <c r="E26" s="1"/>
      <c r="F26" s="1"/>
      <c r="G26" s="1"/>
      <c r="H26" s="34">
        <v>0</v>
      </c>
      <c r="J26" s="56">
        <v>0</v>
      </c>
    </row>
    <row r="27" spans="1:10" ht="12.75" hidden="1">
      <c r="A27" s="1"/>
      <c r="B27" s="1"/>
      <c r="C27" s="18"/>
      <c r="D27" s="1"/>
      <c r="E27" s="1"/>
      <c r="F27" s="1"/>
      <c r="G27" s="1"/>
      <c r="H27" s="34"/>
      <c r="J27" s="34"/>
    </row>
    <row r="28" spans="1:10" ht="12.75" hidden="1">
      <c r="A28" s="1" t="s">
        <v>12</v>
      </c>
      <c r="B28" s="1"/>
      <c r="C28" s="18"/>
      <c r="D28" s="1"/>
      <c r="E28" s="1"/>
      <c r="F28" s="1"/>
      <c r="G28" s="1"/>
      <c r="H28" s="36">
        <v>0</v>
      </c>
      <c r="J28" s="36">
        <v>0</v>
      </c>
    </row>
    <row r="29" spans="1:10" ht="12.75">
      <c r="A29" s="1"/>
      <c r="B29" s="1"/>
      <c r="C29" s="18"/>
      <c r="D29" s="1"/>
      <c r="E29" s="1"/>
      <c r="F29" s="1"/>
      <c r="G29" s="1"/>
      <c r="H29" s="18">
        <f>SUM(H20:H28)</f>
        <v>20784</v>
      </c>
      <c r="J29" s="18">
        <f>SUM(J20:J28)</f>
        <v>12723</v>
      </c>
    </row>
    <row r="30" spans="1:10" ht="12.75">
      <c r="A30" s="1"/>
      <c r="B30" s="1"/>
      <c r="C30" s="18"/>
      <c r="D30" s="1"/>
      <c r="E30" s="1"/>
      <c r="F30" s="1"/>
      <c r="G30" s="1"/>
      <c r="H30" s="18"/>
      <c r="J30" s="18"/>
    </row>
    <row r="31" spans="1:10" ht="12.75">
      <c r="A31" s="2" t="s">
        <v>32</v>
      </c>
      <c r="B31" s="1"/>
      <c r="C31" s="18"/>
      <c r="D31" s="1"/>
      <c r="E31" s="1"/>
      <c r="F31" s="1"/>
      <c r="G31" s="1"/>
      <c r="H31" s="18"/>
      <c r="J31" s="18"/>
    </row>
    <row r="32" spans="1:10" ht="12.75">
      <c r="A32" s="1"/>
      <c r="B32" s="1"/>
      <c r="C32" s="18"/>
      <c r="D32" s="1"/>
      <c r="E32" s="1"/>
      <c r="F32" s="1"/>
      <c r="G32" s="1"/>
      <c r="H32" s="18"/>
      <c r="J32" s="18"/>
    </row>
    <row r="33" spans="1:10" ht="12.75">
      <c r="A33" s="1" t="s">
        <v>13</v>
      </c>
      <c r="B33" s="1"/>
      <c r="C33" s="18"/>
      <c r="D33" s="1"/>
      <c r="E33" s="1"/>
      <c r="F33" s="1"/>
      <c r="G33" s="1"/>
      <c r="H33" s="67">
        <f>3290+1369+15+133-93</f>
        <v>4714</v>
      </c>
      <c r="J33" s="37">
        <v>3454</v>
      </c>
    </row>
    <row r="34" spans="1:10" ht="12.75">
      <c r="A34" s="1"/>
      <c r="B34" s="1"/>
      <c r="C34" s="18"/>
      <c r="D34" s="1"/>
      <c r="E34" s="1"/>
      <c r="F34" s="1"/>
      <c r="G34" s="1"/>
      <c r="H34" s="34"/>
      <c r="J34" s="34"/>
    </row>
    <row r="35" spans="1:10" ht="12.75">
      <c r="A35" s="1" t="s">
        <v>14</v>
      </c>
      <c r="B35" s="1"/>
      <c r="C35" s="18"/>
      <c r="D35" s="1"/>
      <c r="E35" s="1"/>
      <c r="F35" s="1"/>
      <c r="G35" s="1"/>
      <c r="H35" s="34">
        <v>0</v>
      </c>
      <c r="J35" s="56">
        <v>843</v>
      </c>
    </row>
    <row r="36" spans="1:10" ht="12.75">
      <c r="A36" s="1"/>
      <c r="B36" s="1"/>
      <c r="C36" s="18"/>
      <c r="D36" s="1"/>
      <c r="E36" s="1"/>
      <c r="F36" s="1"/>
      <c r="G36" s="1"/>
      <c r="H36" s="34"/>
      <c r="J36" s="56"/>
    </row>
    <row r="37" spans="1:10" ht="12.75">
      <c r="A37" s="1" t="s">
        <v>100</v>
      </c>
      <c r="B37" s="1"/>
      <c r="C37" s="18"/>
      <c r="D37" s="1"/>
      <c r="E37" s="1"/>
      <c r="F37" s="1"/>
      <c r="G37" s="1"/>
      <c r="H37" s="57">
        <f>1147</f>
        <v>1147</v>
      </c>
      <c r="J37" s="57">
        <v>1366</v>
      </c>
    </row>
    <row r="38" spans="1:10" ht="12.75">
      <c r="A38" s="1"/>
      <c r="B38" s="1"/>
      <c r="C38" s="18"/>
      <c r="D38" s="1"/>
      <c r="E38" s="1"/>
      <c r="F38" s="1"/>
      <c r="G38" s="1"/>
      <c r="H38" s="18">
        <f>SUM(H33:H37)</f>
        <v>5861</v>
      </c>
      <c r="J38" s="18">
        <f>SUM(J33:J37)</f>
        <v>5663</v>
      </c>
    </row>
    <row r="39" spans="1:10" ht="12.75">
      <c r="A39" s="1"/>
      <c r="B39" s="1"/>
      <c r="C39" s="18"/>
      <c r="D39" s="1"/>
      <c r="E39" s="1"/>
      <c r="F39" s="1"/>
      <c r="G39" s="1"/>
      <c r="H39" s="18"/>
      <c r="J39" s="18"/>
    </row>
    <row r="40" spans="1:10" ht="12.75">
      <c r="A40" s="2" t="s">
        <v>33</v>
      </c>
      <c r="B40" s="1"/>
      <c r="C40" s="18"/>
      <c r="D40" s="1"/>
      <c r="E40" s="1"/>
      <c r="F40" s="1"/>
      <c r="G40" s="1"/>
      <c r="H40" s="18">
        <f>H29-H38</f>
        <v>14923</v>
      </c>
      <c r="J40" s="18">
        <f>J29-J38</f>
        <v>7060</v>
      </c>
    </row>
    <row r="41" spans="1:10" ht="12.75">
      <c r="A41" s="1"/>
      <c r="B41" s="1"/>
      <c r="C41" s="18"/>
      <c r="D41" s="1"/>
      <c r="E41" s="1"/>
      <c r="F41" s="1"/>
      <c r="G41" s="1"/>
      <c r="H41" s="18"/>
      <c r="J41" s="18"/>
    </row>
    <row r="42" spans="1:10" ht="13.5" thickBot="1">
      <c r="A42" s="1"/>
      <c r="B42" s="1"/>
      <c r="C42" s="18"/>
      <c r="D42" s="1"/>
      <c r="E42" s="1"/>
      <c r="F42" s="1"/>
      <c r="G42" s="1"/>
      <c r="H42" s="38">
        <f>H12+H14+H16+H40</f>
        <v>31644</v>
      </c>
      <c r="J42" s="38">
        <f>J12+J14+J16+J40</f>
        <v>12391</v>
      </c>
    </row>
    <row r="43" spans="1:10" ht="13.5" thickTop="1">
      <c r="A43" s="1"/>
      <c r="B43" s="1"/>
      <c r="C43" s="18"/>
      <c r="D43" s="1"/>
      <c r="E43" s="1"/>
      <c r="F43" s="1"/>
      <c r="G43" s="1"/>
      <c r="H43" s="18"/>
      <c r="J43" s="18"/>
    </row>
    <row r="44" spans="1:10" ht="12.75">
      <c r="A44" s="2" t="s">
        <v>15</v>
      </c>
      <c r="B44" s="1"/>
      <c r="C44" s="18"/>
      <c r="D44" s="1"/>
      <c r="E44" s="1"/>
      <c r="F44" s="1"/>
      <c r="G44" s="1"/>
      <c r="H44" s="18"/>
      <c r="J44" s="18"/>
    </row>
    <row r="45" spans="1:10" ht="12.75">
      <c r="A45" s="1"/>
      <c r="B45" s="1"/>
      <c r="C45" s="18"/>
      <c r="D45" s="1"/>
      <c r="E45" s="1"/>
      <c r="F45" s="1"/>
      <c r="G45" s="1"/>
      <c r="H45" s="18"/>
      <c r="J45" s="18"/>
    </row>
    <row r="46" spans="1:10" ht="12.75">
      <c r="A46" s="1" t="s">
        <v>16</v>
      </c>
      <c r="B46" s="1"/>
      <c r="C46" s="18"/>
      <c r="D46" s="1"/>
      <c r="E46" s="1"/>
      <c r="F46" s="1"/>
      <c r="G46" s="1"/>
      <c r="H46" s="17">
        <v>11346</v>
      </c>
      <c r="J46" s="17">
        <v>8169</v>
      </c>
    </row>
    <row r="47" spans="1:10" ht="12.75">
      <c r="A47" s="1"/>
      <c r="B47" s="1"/>
      <c r="C47" s="18"/>
      <c r="D47" s="1"/>
      <c r="E47" s="1"/>
      <c r="F47" s="1"/>
      <c r="G47" s="1"/>
      <c r="H47" s="17"/>
      <c r="J47" s="17"/>
    </row>
    <row r="48" spans="1:10" ht="12.75">
      <c r="A48" s="1" t="s">
        <v>17</v>
      </c>
      <c r="B48" s="1"/>
      <c r="C48" s="18"/>
      <c r="D48" s="1"/>
      <c r="E48" s="1"/>
      <c r="F48" s="1"/>
      <c r="G48" s="1"/>
      <c r="H48" s="17">
        <v>9988</v>
      </c>
      <c r="J48" s="17">
        <v>4089</v>
      </c>
    </row>
    <row r="49" spans="1:10" ht="12.75">
      <c r="A49" s="1"/>
      <c r="B49" s="1"/>
      <c r="C49" s="18"/>
      <c r="D49" s="1"/>
      <c r="E49" s="1"/>
      <c r="F49" s="1"/>
      <c r="G49" s="1"/>
      <c r="H49" s="17"/>
      <c r="J49" s="17"/>
    </row>
    <row r="50" spans="1:10" ht="12.75">
      <c r="A50" s="1" t="s">
        <v>74</v>
      </c>
      <c r="B50" s="1"/>
      <c r="C50" s="18"/>
      <c r="D50" s="1"/>
      <c r="E50" s="1"/>
      <c r="F50" s="1"/>
      <c r="G50" s="1"/>
      <c r="H50" s="17">
        <f>9726+1</f>
        <v>9727</v>
      </c>
      <c r="J50" s="17"/>
    </row>
    <row r="51" spans="1:10" ht="12.75">
      <c r="A51" s="1"/>
      <c r="B51" s="1"/>
      <c r="C51" s="18"/>
      <c r="D51" s="1"/>
      <c r="E51" s="1"/>
      <c r="F51" s="1"/>
      <c r="G51" s="1"/>
      <c r="H51" s="22"/>
      <c r="I51" s="1"/>
      <c r="J51" s="22"/>
    </row>
    <row r="52" spans="1:10" ht="12.75">
      <c r="A52" s="1"/>
      <c r="B52" s="1"/>
      <c r="C52" s="18"/>
      <c r="D52" s="1"/>
      <c r="E52" s="1"/>
      <c r="F52" s="1"/>
      <c r="G52" s="1"/>
      <c r="H52" s="18">
        <f>SUM(H46:H51)</f>
        <v>31061</v>
      </c>
      <c r="I52" s="1"/>
      <c r="J52" s="18">
        <f>SUM(J46:J51)</f>
        <v>12258</v>
      </c>
    </row>
    <row r="53" spans="1:10" ht="12.75">
      <c r="A53" s="1"/>
      <c r="B53" s="1"/>
      <c r="C53" s="18"/>
      <c r="D53" s="1"/>
      <c r="E53" s="1"/>
      <c r="F53" s="1"/>
      <c r="G53" s="1"/>
      <c r="H53" s="18"/>
      <c r="I53" s="1"/>
      <c r="J53" s="18"/>
    </row>
    <row r="54" spans="1:10" ht="12.75">
      <c r="A54" s="2" t="s">
        <v>34</v>
      </c>
      <c r="B54" s="1"/>
      <c r="C54" s="18"/>
      <c r="D54" s="1"/>
      <c r="E54" s="1"/>
      <c r="F54" s="1"/>
      <c r="G54" s="1"/>
      <c r="H54" s="18"/>
      <c r="I54" s="1"/>
      <c r="J54" s="18"/>
    </row>
    <row r="55" spans="1:10" ht="12.75">
      <c r="A55" s="1"/>
      <c r="B55" s="1"/>
      <c r="C55" s="18"/>
      <c r="D55" s="1"/>
      <c r="E55" s="1"/>
      <c r="F55" s="1"/>
      <c r="G55" s="1"/>
      <c r="H55" s="18"/>
      <c r="I55" s="1"/>
      <c r="J55" s="18"/>
    </row>
    <row r="56" spans="1:10" ht="12.75" hidden="1">
      <c r="A56" s="1" t="s">
        <v>5</v>
      </c>
      <c r="B56" s="1"/>
      <c r="C56" s="18"/>
      <c r="D56" s="1"/>
      <c r="E56" s="1"/>
      <c r="F56" s="1"/>
      <c r="G56" s="1"/>
      <c r="H56" s="17">
        <v>0</v>
      </c>
      <c r="I56" s="1"/>
      <c r="J56" s="17">
        <v>0</v>
      </c>
    </row>
    <row r="57" spans="1:10" ht="12.75" hidden="1">
      <c r="A57" s="1"/>
      <c r="B57" s="1"/>
      <c r="C57" s="18"/>
      <c r="D57" s="1"/>
      <c r="E57" s="1"/>
      <c r="F57" s="1"/>
      <c r="G57" s="1"/>
      <c r="H57" s="17"/>
      <c r="I57" s="1"/>
      <c r="J57" s="17"/>
    </row>
    <row r="58" spans="1:10" ht="12.75">
      <c r="A58" s="1" t="s">
        <v>18</v>
      </c>
      <c r="B58" s="1"/>
      <c r="C58" s="18"/>
      <c r="D58" s="1"/>
      <c r="E58" s="1"/>
      <c r="F58" s="1"/>
      <c r="G58" s="1"/>
      <c r="H58" s="17">
        <f>489+1</f>
        <v>490</v>
      </c>
      <c r="I58" s="1"/>
      <c r="J58" s="17">
        <v>0</v>
      </c>
    </row>
    <row r="59" spans="1:10" ht="12.75">
      <c r="A59" s="1"/>
      <c r="B59" s="1"/>
      <c r="C59" s="18"/>
      <c r="D59" s="1"/>
      <c r="E59" s="1"/>
      <c r="F59" s="1"/>
      <c r="G59" s="1"/>
      <c r="H59" s="17"/>
      <c r="I59" s="1"/>
      <c r="J59" s="17"/>
    </row>
    <row r="60" spans="1:10" ht="12.75">
      <c r="A60" s="1" t="s">
        <v>101</v>
      </c>
      <c r="B60" s="1"/>
      <c r="C60" s="18"/>
      <c r="D60" s="1"/>
      <c r="E60" s="1"/>
      <c r="F60" s="1"/>
      <c r="G60" s="1"/>
      <c r="H60" s="41">
        <v>93</v>
      </c>
      <c r="I60" s="1"/>
      <c r="J60" s="17">
        <v>133</v>
      </c>
    </row>
    <row r="61" spans="1:10" ht="12.75">
      <c r="A61" s="1"/>
      <c r="B61" s="1"/>
      <c r="C61" s="18"/>
      <c r="D61" s="1"/>
      <c r="E61" s="1"/>
      <c r="F61" s="1"/>
      <c r="G61" s="1"/>
      <c r="H61" s="18"/>
      <c r="I61" s="1"/>
      <c r="J61" s="18"/>
    </row>
    <row r="62" spans="1:12" ht="13.5" thickBot="1">
      <c r="A62" s="1"/>
      <c r="B62" s="1"/>
      <c r="C62" s="18"/>
      <c r="D62" s="1"/>
      <c r="E62" s="1"/>
      <c r="F62" s="1"/>
      <c r="G62" s="1"/>
      <c r="H62" s="38">
        <f>SUM(H52:H61)</f>
        <v>31644</v>
      </c>
      <c r="I62" s="1"/>
      <c r="J62" s="38">
        <f>SUM(J52:J61)</f>
        <v>12391</v>
      </c>
      <c r="L62" s="49">
        <f>H62-H42</f>
        <v>0</v>
      </c>
    </row>
    <row r="63" spans="1:10" ht="13.5" thickTop="1">
      <c r="A63" s="1"/>
      <c r="B63" s="1"/>
      <c r="C63" s="1"/>
      <c r="D63" s="1"/>
      <c r="E63" s="1"/>
      <c r="F63" s="1"/>
      <c r="G63" s="1"/>
      <c r="H63" s="1"/>
      <c r="I63" s="1"/>
      <c r="J63" s="1"/>
    </row>
    <row r="65" spans="1:10" ht="13.5" thickBot="1">
      <c r="A65" s="30" t="s">
        <v>71</v>
      </c>
      <c r="B65" s="3"/>
      <c r="C65" s="3"/>
      <c r="D65" s="3"/>
      <c r="E65" s="3"/>
      <c r="F65" s="3"/>
      <c r="G65" s="3"/>
      <c r="H65" s="39">
        <f>(H12+H14+H16+H40)/(H46*10)</f>
        <v>0.278900052882073</v>
      </c>
      <c r="I65" s="3"/>
      <c r="J65" s="39">
        <f>(J12+J14+J16+J40)/(J46*10)</f>
        <v>0.15168319255722854</v>
      </c>
    </row>
    <row r="66" spans="1:10" ht="13.5" thickTop="1">
      <c r="A66" s="3"/>
      <c r="B66" s="3"/>
      <c r="C66" s="3"/>
      <c r="D66" s="3"/>
      <c r="E66" s="3"/>
      <c r="F66" s="3"/>
      <c r="G66" s="3"/>
      <c r="H66" s="3"/>
      <c r="I66" s="3"/>
      <c r="J66" s="3"/>
    </row>
    <row r="67" spans="1:10" ht="12.75">
      <c r="A67" s="3"/>
      <c r="B67" s="3"/>
      <c r="C67" s="3"/>
      <c r="D67" s="3"/>
      <c r="E67" s="3"/>
      <c r="F67" s="3"/>
      <c r="G67" s="3"/>
      <c r="H67" s="3"/>
      <c r="I67" s="3"/>
      <c r="J67" s="3"/>
    </row>
    <row r="68" spans="1:10" ht="12.75" hidden="1">
      <c r="A68" s="72" t="s">
        <v>78</v>
      </c>
      <c r="B68" s="73"/>
      <c r="C68" s="73"/>
      <c r="D68" s="73"/>
      <c r="E68" s="73"/>
      <c r="F68" s="73"/>
      <c r="G68" s="73"/>
      <c r="H68" s="73"/>
      <c r="I68" s="73"/>
      <c r="J68" s="73"/>
    </row>
    <row r="69" spans="1:10" ht="12.75" hidden="1">
      <c r="A69" s="73"/>
      <c r="B69" s="73"/>
      <c r="C69" s="73"/>
      <c r="D69" s="73"/>
      <c r="E69" s="73"/>
      <c r="F69" s="73"/>
      <c r="G69" s="73"/>
      <c r="H69" s="73"/>
      <c r="I69" s="73"/>
      <c r="J69" s="73"/>
    </row>
    <row r="70" spans="1:10" ht="12.75" hidden="1">
      <c r="A70" s="3"/>
      <c r="B70" s="3"/>
      <c r="C70" s="3"/>
      <c r="D70" s="3"/>
      <c r="E70" s="3"/>
      <c r="F70" s="3"/>
      <c r="G70" s="3"/>
      <c r="H70" s="3"/>
      <c r="I70" s="3"/>
      <c r="J70" s="3"/>
    </row>
    <row r="71" spans="1:10" ht="30" customHeight="1">
      <c r="A71" s="73" t="s">
        <v>108</v>
      </c>
      <c r="B71" s="73"/>
      <c r="C71" s="73"/>
      <c r="D71" s="73"/>
      <c r="E71" s="73"/>
      <c r="F71" s="73"/>
      <c r="G71" s="73"/>
      <c r="H71" s="73"/>
      <c r="I71" s="73"/>
      <c r="J71" s="73"/>
    </row>
  </sheetData>
  <mergeCells count="5">
    <mergeCell ref="A71:J71"/>
    <mergeCell ref="A1:H1"/>
    <mergeCell ref="A2:H2"/>
    <mergeCell ref="A3:H3"/>
    <mergeCell ref="A68:J69"/>
  </mergeCells>
  <printOptions/>
  <pageMargins left="0.7874015748031497" right="0" top="0.3937007874015748" bottom="0.3937007874015748" header="0" footer="0"/>
  <pageSetup horizontalDpi="600" verticalDpi="600" orientation="portrait" paperSize="9" scale="86" r:id="rId1"/>
</worksheet>
</file>

<file path=xl/worksheets/sheet3.xml><?xml version="1.0" encoding="utf-8"?>
<worksheet xmlns="http://schemas.openxmlformats.org/spreadsheetml/2006/main" xmlns:r="http://schemas.openxmlformats.org/officeDocument/2006/relationships">
  <sheetPr>
    <pageSetUpPr fitToPage="1"/>
  </sheetPr>
  <dimension ref="A1:N69"/>
  <sheetViews>
    <sheetView zoomScale="75" zoomScaleNormal="75" zoomScaleSheetLayoutView="100" workbookViewId="0" topLeftCell="A1">
      <selection activeCell="A7" sqref="A7"/>
    </sheetView>
  </sheetViews>
  <sheetFormatPr defaultColWidth="9.140625" defaultRowHeight="12.75"/>
  <cols>
    <col min="1" max="1" width="34.57421875" style="0" customWidth="1"/>
    <col min="2" max="10" width="3.8515625" style="0" customWidth="1"/>
    <col min="11" max="11" width="13.7109375" style="0" customWidth="1"/>
    <col min="13" max="13" width="11.57421875" style="0" hidden="1" customWidth="1"/>
  </cols>
  <sheetData>
    <row r="1" spans="1:11" ht="12.75">
      <c r="A1" s="69" t="s">
        <v>63</v>
      </c>
      <c r="B1" s="69"/>
      <c r="C1" s="69"/>
      <c r="D1" s="69"/>
      <c r="E1" s="69"/>
      <c r="F1" s="69"/>
      <c r="G1" s="69"/>
      <c r="H1" s="69"/>
      <c r="I1" s="69"/>
      <c r="J1" s="69"/>
      <c r="K1" s="69"/>
    </row>
    <row r="2" spans="1:11" ht="12.75">
      <c r="A2" s="70" t="s">
        <v>28</v>
      </c>
      <c r="B2" s="70"/>
      <c r="C2" s="70"/>
      <c r="D2" s="70"/>
      <c r="E2" s="70"/>
      <c r="F2" s="70"/>
      <c r="G2" s="70"/>
      <c r="H2" s="70"/>
      <c r="I2" s="70"/>
      <c r="J2" s="70"/>
      <c r="K2" s="70"/>
    </row>
    <row r="3" spans="1:11" ht="13.5" thickBot="1">
      <c r="A3" s="71" t="s">
        <v>93</v>
      </c>
      <c r="B3" s="71"/>
      <c r="C3" s="71"/>
      <c r="D3" s="71"/>
      <c r="E3" s="71"/>
      <c r="F3" s="71"/>
      <c r="G3" s="71"/>
      <c r="H3" s="71"/>
      <c r="I3" s="71"/>
      <c r="J3" s="71"/>
      <c r="K3" s="71"/>
    </row>
    <row r="6" spans="1:11" ht="12.75">
      <c r="A6" s="4" t="s">
        <v>86</v>
      </c>
      <c r="B6" s="4"/>
      <c r="C6" s="4"/>
      <c r="D6" s="4"/>
      <c r="E6" s="4"/>
      <c r="F6" s="4"/>
      <c r="G6" s="4"/>
      <c r="H6" s="4"/>
      <c r="I6" s="4"/>
      <c r="J6" s="4"/>
      <c r="K6" s="4"/>
    </row>
    <row r="8" spans="1:13" ht="12.75">
      <c r="A8" s="1"/>
      <c r="B8" s="1"/>
      <c r="C8" s="1"/>
      <c r="D8" s="1"/>
      <c r="E8" s="1"/>
      <c r="F8" s="1"/>
      <c r="G8" s="1"/>
      <c r="H8" s="1"/>
      <c r="I8" s="1"/>
      <c r="J8" s="1"/>
      <c r="K8" s="11" t="s">
        <v>37</v>
      </c>
      <c r="M8" s="11" t="s">
        <v>37</v>
      </c>
    </row>
    <row r="9" spans="1:13" ht="12.75">
      <c r="A9" s="3"/>
      <c r="B9" s="3"/>
      <c r="C9" s="3"/>
      <c r="D9" s="3"/>
      <c r="E9" s="3"/>
      <c r="F9" s="3"/>
      <c r="G9" s="3"/>
      <c r="H9" s="3"/>
      <c r="I9" s="3"/>
      <c r="J9" s="3"/>
      <c r="K9" s="40" t="s">
        <v>36</v>
      </c>
      <c r="M9" s="40" t="s">
        <v>36</v>
      </c>
    </row>
    <row r="10" spans="1:13" ht="12.75">
      <c r="A10" s="3"/>
      <c r="B10" s="3"/>
      <c r="C10" s="3"/>
      <c r="D10" s="3"/>
      <c r="E10" s="3"/>
      <c r="F10" s="3"/>
      <c r="G10" s="3"/>
      <c r="H10" s="3"/>
      <c r="I10" s="3"/>
      <c r="J10" s="3"/>
      <c r="K10" s="40" t="s">
        <v>94</v>
      </c>
      <c r="M10" s="40" t="s">
        <v>72</v>
      </c>
    </row>
    <row r="11" spans="1:13" ht="12.75">
      <c r="A11" s="3"/>
      <c r="B11" s="3"/>
      <c r="C11" s="3"/>
      <c r="D11" s="3"/>
      <c r="E11" s="3"/>
      <c r="F11" s="3"/>
      <c r="G11" s="3"/>
      <c r="H11" s="3"/>
      <c r="I11" s="3"/>
      <c r="J11" s="3"/>
      <c r="K11" s="40" t="s">
        <v>29</v>
      </c>
      <c r="M11" s="40" t="s">
        <v>29</v>
      </c>
    </row>
    <row r="12" spans="1:13" ht="12.75">
      <c r="A12" s="3"/>
      <c r="B12" s="3"/>
      <c r="C12" s="3"/>
      <c r="D12" s="3"/>
      <c r="E12" s="3"/>
      <c r="F12" s="3"/>
      <c r="G12" s="3"/>
      <c r="H12" s="3"/>
      <c r="I12" s="3"/>
      <c r="J12" s="3"/>
      <c r="K12" s="12"/>
      <c r="M12" s="12"/>
    </row>
    <row r="13" spans="1:13" ht="12.75">
      <c r="A13" s="30" t="s">
        <v>38</v>
      </c>
      <c r="B13" s="3"/>
      <c r="C13" s="3"/>
      <c r="D13" s="3"/>
      <c r="E13" s="3"/>
      <c r="F13" s="3"/>
      <c r="G13" s="3"/>
      <c r="H13" s="3"/>
      <c r="I13" s="3"/>
      <c r="J13" s="3"/>
      <c r="K13" s="12"/>
      <c r="M13" s="12"/>
    </row>
    <row r="14" spans="1:13" ht="12.75">
      <c r="A14" s="3"/>
      <c r="B14" s="3"/>
      <c r="C14" s="3"/>
      <c r="D14" s="3"/>
      <c r="E14" s="3"/>
      <c r="F14" s="3"/>
      <c r="G14" s="3"/>
      <c r="H14" s="3"/>
      <c r="I14" s="3"/>
      <c r="J14" s="3"/>
      <c r="K14" s="12"/>
      <c r="M14" s="12"/>
    </row>
    <row r="15" spans="1:13" ht="12.75">
      <c r="A15" s="3" t="s">
        <v>39</v>
      </c>
      <c r="B15" s="3"/>
      <c r="C15" s="3"/>
      <c r="D15" s="3"/>
      <c r="E15" s="3"/>
      <c r="F15" s="3"/>
      <c r="G15" s="3"/>
      <c r="H15" s="3"/>
      <c r="I15" s="3"/>
      <c r="J15" s="3"/>
      <c r="K15" s="41">
        <v>6388</v>
      </c>
      <c r="M15" s="41">
        <v>4089</v>
      </c>
    </row>
    <row r="16" spans="1:13" ht="12.75">
      <c r="A16" s="3"/>
      <c r="B16" s="3"/>
      <c r="C16" s="3"/>
      <c r="D16" s="3"/>
      <c r="E16" s="3"/>
      <c r="F16" s="3"/>
      <c r="G16" s="3"/>
      <c r="H16" s="3"/>
      <c r="I16" s="3"/>
      <c r="J16" s="3"/>
      <c r="K16" s="41"/>
      <c r="M16" s="41"/>
    </row>
    <row r="17" spans="1:13" ht="12.75">
      <c r="A17" s="3" t="s">
        <v>40</v>
      </c>
      <c r="B17" s="3"/>
      <c r="C17" s="3"/>
      <c r="D17" s="3"/>
      <c r="E17" s="3"/>
      <c r="F17" s="3"/>
      <c r="G17" s="3"/>
      <c r="H17" s="3"/>
      <c r="I17" s="3"/>
      <c r="J17" s="3"/>
      <c r="K17" s="41"/>
      <c r="M17" s="41"/>
    </row>
    <row r="18" spans="1:13" ht="12.75">
      <c r="A18" s="3" t="s">
        <v>57</v>
      </c>
      <c r="B18" s="3"/>
      <c r="C18" s="3"/>
      <c r="D18" s="3"/>
      <c r="E18" s="3"/>
      <c r="F18" s="3"/>
      <c r="G18" s="3"/>
      <c r="H18" s="3"/>
      <c r="I18" s="3"/>
      <c r="J18" s="3" t="s">
        <v>66</v>
      </c>
      <c r="K18" s="41">
        <v>838</v>
      </c>
      <c r="M18" s="41">
        <v>-3491</v>
      </c>
    </row>
    <row r="19" spans="1:13" ht="12.75">
      <c r="A19" s="3" t="s">
        <v>41</v>
      </c>
      <c r="B19" s="3"/>
      <c r="C19" s="3"/>
      <c r="D19" s="3"/>
      <c r="E19" s="3"/>
      <c r="F19" s="3"/>
      <c r="G19" s="3"/>
      <c r="H19" s="3"/>
      <c r="I19" s="3"/>
      <c r="J19" s="3"/>
      <c r="K19" s="41">
        <v>4</v>
      </c>
      <c r="M19" s="41">
        <v>2</v>
      </c>
    </row>
    <row r="20" spans="1:13" ht="12.75">
      <c r="A20" s="3"/>
      <c r="B20" s="3"/>
      <c r="C20" s="3"/>
      <c r="D20" s="3"/>
      <c r="E20" s="3"/>
      <c r="F20" s="3"/>
      <c r="G20" s="3"/>
      <c r="H20" s="3"/>
      <c r="I20" s="3"/>
      <c r="J20" s="3"/>
      <c r="K20" s="42"/>
      <c r="M20" s="42"/>
    </row>
    <row r="21" spans="1:13" ht="12.75">
      <c r="A21" s="3" t="s">
        <v>24</v>
      </c>
      <c r="B21" s="3"/>
      <c r="C21" s="3"/>
      <c r="D21" s="3"/>
      <c r="E21" s="3"/>
      <c r="F21" s="3"/>
      <c r="G21" s="3"/>
      <c r="H21" s="3"/>
      <c r="I21" s="3"/>
      <c r="J21" s="3"/>
      <c r="K21" s="41">
        <f>SUM(K15:K20)</f>
        <v>7230</v>
      </c>
      <c r="M21" s="41">
        <f>SUM(M15:M20)</f>
        <v>600</v>
      </c>
    </row>
    <row r="22" spans="1:13" ht="12.75">
      <c r="A22" s="3"/>
      <c r="B22" s="3"/>
      <c r="C22" s="3"/>
      <c r="D22" s="3"/>
      <c r="E22" s="3"/>
      <c r="F22" s="3"/>
      <c r="G22" s="3"/>
      <c r="H22" s="3"/>
      <c r="I22" s="3"/>
      <c r="J22" s="3"/>
      <c r="K22" s="41"/>
      <c r="M22" s="41"/>
    </row>
    <row r="23" spans="1:13" ht="12.75">
      <c r="A23" s="3" t="s">
        <v>44</v>
      </c>
      <c r="B23" s="3"/>
      <c r="C23" s="3"/>
      <c r="D23" s="3"/>
      <c r="E23" s="3"/>
      <c r="F23" s="3"/>
      <c r="G23" s="3"/>
      <c r="H23" s="3"/>
      <c r="I23" s="3"/>
      <c r="J23" s="3"/>
      <c r="K23" s="41"/>
      <c r="M23" s="41"/>
    </row>
    <row r="24" spans="1:13" ht="12.75">
      <c r="A24" s="3" t="s">
        <v>43</v>
      </c>
      <c r="B24" s="3"/>
      <c r="C24" s="3"/>
      <c r="D24" s="3"/>
      <c r="E24" s="3"/>
      <c r="F24" s="3"/>
      <c r="G24" s="3"/>
      <c r="H24" s="3"/>
      <c r="I24" s="3"/>
      <c r="J24" s="3"/>
      <c r="K24" s="41">
        <f>-8655</f>
        <v>-8655</v>
      </c>
      <c r="M24" s="41">
        <v>-620</v>
      </c>
    </row>
    <row r="25" spans="1:13" ht="12.75">
      <c r="A25" s="3" t="s">
        <v>42</v>
      </c>
      <c r="B25" s="3"/>
      <c r="C25" s="3"/>
      <c r="D25" s="3"/>
      <c r="E25" s="3"/>
      <c r="F25" s="3"/>
      <c r="G25" s="3"/>
      <c r="H25" s="3"/>
      <c r="I25" s="3"/>
      <c r="J25" s="3"/>
      <c r="K25" s="41">
        <v>1255</v>
      </c>
      <c r="M25" s="41">
        <v>-133</v>
      </c>
    </row>
    <row r="26" spans="1:13" ht="12.75" hidden="1">
      <c r="A26" s="3"/>
      <c r="B26" s="3"/>
      <c r="C26" s="3"/>
      <c r="D26" s="3"/>
      <c r="E26" s="3"/>
      <c r="F26" s="3"/>
      <c r="G26" s="3"/>
      <c r="H26" s="3"/>
      <c r="I26" s="3"/>
      <c r="J26" s="3"/>
      <c r="K26" s="42"/>
      <c r="M26" s="42"/>
    </row>
    <row r="27" spans="1:13" ht="12.75" hidden="1">
      <c r="A27" s="30" t="s">
        <v>45</v>
      </c>
      <c r="B27" s="3"/>
      <c r="C27" s="3"/>
      <c r="D27" s="3"/>
      <c r="E27" s="3"/>
      <c r="F27" s="3"/>
      <c r="G27" s="3"/>
      <c r="H27" s="3"/>
      <c r="I27" s="3"/>
      <c r="J27" s="3"/>
      <c r="K27" s="41">
        <f>SUM(K21:K26)</f>
        <v>-170</v>
      </c>
      <c r="M27" s="41">
        <f>SUM(M21:M26)</f>
        <v>-153</v>
      </c>
    </row>
    <row r="28" spans="1:13" ht="12.75" hidden="1">
      <c r="A28" s="3"/>
      <c r="B28" s="3"/>
      <c r="C28" s="3"/>
      <c r="D28" s="3"/>
      <c r="E28" s="3"/>
      <c r="F28" s="3"/>
      <c r="G28" s="3"/>
      <c r="H28" s="3"/>
      <c r="I28" s="3"/>
      <c r="J28" s="3"/>
      <c r="K28" s="41"/>
      <c r="M28" s="41"/>
    </row>
    <row r="29" spans="1:13" ht="12.75" hidden="1">
      <c r="A29" s="3" t="s">
        <v>46</v>
      </c>
      <c r="B29" s="3"/>
      <c r="C29" s="3"/>
      <c r="D29" s="3"/>
      <c r="E29" s="3"/>
      <c r="F29" s="3"/>
      <c r="G29" s="3"/>
      <c r="H29" s="3"/>
      <c r="I29" s="3"/>
      <c r="J29" s="3"/>
      <c r="K29" s="41"/>
      <c r="M29" s="41"/>
    </row>
    <row r="30" spans="1:13" ht="12.75" hidden="1">
      <c r="A30" s="3" t="s">
        <v>51</v>
      </c>
      <c r="B30" s="3"/>
      <c r="C30" s="3"/>
      <c r="D30" s="3"/>
      <c r="E30" s="3"/>
      <c r="F30" s="3"/>
      <c r="G30" s="3"/>
      <c r="H30" s="3"/>
      <c r="I30" s="3"/>
      <c r="J30" s="3"/>
      <c r="K30" s="41">
        <v>0</v>
      </c>
      <c r="M30" s="41">
        <v>0</v>
      </c>
    </row>
    <row r="31" spans="1:13" ht="12.75" hidden="1">
      <c r="A31" s="3" t="s">
        <v>47</v>
      </c>
      <c r="B31" s="3"/>
      <c r="C31" s="3"/>
      <c r="D31" s="3"/>
      <c r="E31" s="3"/>
      <c r="F31" s="3"/>
      <c r="G31" s="3"/>
      <c r="H31" s="3"/>
      <c r="I31" s="3"/>
      <c r="J31" s="3"/>
      <c r="K31" s="41">
        <v>0</v>
      </c>
      <c r="M31" s="41">
        <v>0</v>
      </c>
    </row>
    <row r="32" spans="1:13" ht="12.75">
      <c r="A32" s="3"/>
      <c r="B32" s="3"/>
      <c r="C32" s="3"/>
      <c r="D32" s="3"/>
      <c r="E32" s="3"/>
      <c r="F32" s="3"/>
      <c r="G32" s="3"/>
      <c r="H32" s="3"/>
      <c r="I32" s="3"/>
      <c r="J32" s="3"/>
      <c r="K32" s="42"/>
      <c r="M32" s="42"/>
    </row>
    <row r="33" spans="1:13" ht="12.75">
      <c r="A33" s="30" t="s">
        <v>87</v>
      </c>
      <c r="B33" s="3"/>
      <c r="C33" s="3"/>
      <c r="D33" s="3"/>
      <c r="E33" s="3"/>
      <c r="F33" s="3"/>
      <c r="G33" s="3"/>
      <c r="H33" s="3"/>
      <c r="I33" s="3"/>
      <c r="J33" s="3"/>
      <c r="K33" s="43">
        <f>SUM(K27:K32)</f>
        <v>-170</v>
      </c>
      <c r="M33" s="41">
        <f>SUM(M27:M32)</f>
        <v>-153</v>
      </c>
    </row>
    <row r="34" spans="1:13" ht="12.75">
      <c r="A34" s="3"/>
      <c r="B34" s="3"/>
      <c r="C34" s="3"/>
      <c r="D34" s="3"/>
      <c r="E34" s="3"/>
      <c r="F34" s="3"/>
      <c r="G34" s="3"/>
      <c r="H34" s="3"/>
      <c r="I34" s="3"/>
      <c r="J34" s="3"/>
      <c r="K34" s="41"/>
      <c r="M34" s="41"/>
    </row>
    <row r="35" spans="1:13" ht="12.75">
      <c r="A35" s="30" t="s">
        <v>48</v>
      </c>
      <c r="B35" s="3"/>
      <c r="C35" s="3"/>
      <c r="D35" s="3"/>
      <c r="E35" s="3"/>
      <c r="F35" s="3"/>
      <c r="G35" s="3"/>
      <c r="H35" s="3"/>
      <c r="I35" s="3"/>
      <c r="J35" s="3"/>
      <c r="K35" s="41"/>
      <c r="M35" s="41"/>
    </row>
    <row r="36" spans="1:13" ht="12.75">
      <c r="A36" s="30"/>
      <c r="B36" s="3"/>
      <c r="C36" s="3"/>
      <c r="D36" s="3"/>
      <c r="E36" s="3"/>
      <c r="F36" s="3"/>
      <c r="G36" s="3"/>
      <c r="H36" s="3"/>
      <c r="I36" s="3"/>
      <c r="J36" s="3"/>
      <c r="K36" s="41"/>
      <c r="M36" s="41"/>
    </row>
    <row r="37" spans="1:13" ht="12.75">
      <c r="A37" s="3" t="s">
        <v>49</v>
      </c>
      <c r="B37" s="3"/>
      <c r="C37" s="3"/>
      <c r="D37" s="3"/>
      <c r="E37" s="3"/>
      <c r="F37" s="3"/>
      <c r="G37" s="3"/>
      <c r="H37" s="3"/>
      <c r="I37" s="3"/>
      <c r="J37" s="3"/>
      <c r="K37" s="41">
        <v>39</v>
      </c>
      <c r="M37" s="41">
        <v>0</v>
      </c>
    </row>
    <row r="38" spans="1:13" ht="12.75" hidden="1">
      <c r="A38" s="3" t="s">
        <v>104</v>
      </c>
      <c r="B38" s="3"/>
      <c r="C38" s="3"/>
      <c r="D38" s="3"/>
      <c r="E38" s="3"/>
      <c r="F38" s="3"/>
      <c r="G38" s="3"/>
      <c r="H38" s="3"/>
      <c r="I38" s="3"/>
      <c r="J38" s="3"/>
      <c r="K38" s="41"/>
      <c r="M38" s="41"/>
    </row>
    <row r="39" spans="1:13" ht="12.75" hidden="1">
      <c r="A39" s="3" t="s">
        <v>105</v>
      </c>
      <c r="B39" s="3"/>
      <c r="C39" s="3"/>
      <c r="D39" s="3"/>
      <c r="E39" s="3"/>
      <c r="F39" s="3"/>
      <c r="G39" s="3"/>
      <c r="H39" s="3"/>
      <c r="I39" s="3"/>
      <c r="J39" s="3"/>
      <c r="K39" s="41">
        <v>0</v>
      </c>
      <c r="M39" s="41">
        <v>2791</v>
      </c>
    </row>
    <row r="40" spans="1:13" ht="12.75">
      <c r="A40" s="3" t="s">
        <v>50</v>
      </c>
      <c r="B40" s="3"/>
      <c r="C40" s="3"/>
      <c r="D40" s="3"/>
      <c r="E40" s="3"/>
      <c r="F40" s="3"/>
      <c r="G40" s="3"/>
      <c r="H40" s="3"/>
      <c r="I40" s="3"/>
      <c r="J40" s="3"/>
      <c r="K40" s="41">
        <v>-7080</v>
      </c>
      <c r="M40" s="41">
        <v>-25</v>
      </c>
    </row>
    <row r="41" spans="1:13" ht="12.75">
      <c r="A41" s="3" t="s">
        <v>67</v>
      </c>
      <c r="B41" s="3"/>
      <c r="C41" s="3"/>
      <c r="D41" s="3"/>
      <c r="E41" s="3"/>
      <c r="F41" s="3"/>
      <c r="G41" s="3"/>
      <c r="H41" s="3"/>
      <c r="I41" s="3"/>
      <c r="J41" s="3"/>
      <c r="K41" s="41">
        <v>-5147</v>
      </c>
      <c r="M41" s="41">
        <v>-23</v>
      </c>
    </row>
    <row r="42" spans="1:13" ht="12.75">
      <c r="A42" s="3"/>
      <c r="B42" s="3"/>
      <c r="C42" s="3"/>
      <c r="D42" s="3"/>
      <c r="E42" s="3"/>
      <c r="F42" s="3"/>
      <c r="G42" s="3"/>
      <c r="H42" s="3"/>
      <c r="I42" s="3"/>
      <c r="J42" s="3"/>
      <c r="K42" s="41"/>
      <c r="M42" s="41"/>
    </row>
    <row r="43" spans="1:13" ht="12.75">
      <c r="A43" s="30" t="s">
        <v>56</v>
      </c>
      <c r="B43" s="3"/>
      <c r="C43" s="3"/>
      <c r="D43" s="3"/>
      <c r="E43" s="3"/>
      <c r="F43" s="3"/>
      <c r="G43" s="3"/>
      <c r="H43" s="3"/>
      <c r="I43" s="3"/>
      <c r="J43" s="3"/>
      <c r="K43" s="43">
        <f>SUM(K37:K42)</f>
        <v>-12188</v>
      </c>
      <c r="M43" s="43">
        <f>SUM(M37:M42)</f>
        <v>2743</v>
      </c>
    </row>
    <row r="44" spans="1:13" ht="12.75">
      <c r="A44" s="3"/>
      <c r="B44" s="3"/>
      <c r="C44" s="3"/>
      <c r="D44" s="3"/>
      <c r="E44" s="3"/>
      <c r="F44" s="3"/>
      <c r="G44" s="3"/>
      <c r="H44" s="3"/>
      <c r="I44" s="3"/>
      <c r="J44" s="3"/>
      <c r="K44" s="41"/>
      <c r="M44" s="41"/>
    </row>
    <row r="45" spans="1:13" ht="12.75">
      <c r="A45" s="30" t="s">
        <v>52</v>
      </c>
      <c r="B45" s="3"/>
      <c r="C45" s="3"/>
      <c r="D45" s="3"/>
      <c r="E45" s="3"/>
      <c r="F45" s="3"/>
      <c r="G45" s="3"/>
      <c r="H45" s="3"/>
      <c r="I45" s="3"/>
      <c r="J45" s="3"/>
      <c r="K45" s="41"/>
      <c r="M45" s="41"/>
    </row>
    <row r="46" spans="1:13" ht="12.75">
      <c r="A46" s="30"/>
      <c r="B46" s="3"/>
      <c r="C46" s="3"/>
      <c r="D46" s="3"/>
      <c r="E46" s="3"/>
      <c r="F46" s="3"/>
      <c r="G46" s="3"/>
      <c r="H46" s="3"/>
      <c r="I46" s="3"/>
      <c r="J46" s="3"/>
      <c r="K46" s="41"/>
      <c r="M46" s="41"/>
    </row>
    <row r="47" spans="1:13" ht="12.75">
      <c r="A47" s="3" t="s">
        <v>103</v>
      </c>
      <c r="B47" s="3"/>
      <c r="C47" s="3"/>
      <c r="D47" s="3"/>
      <c r="E47" s="3"/>
      <c r="F47" s="3"/>
      <c r="G47" s="3"/>
      <c r="H47" s="3"/>
      <c r="I47" s="3"/>
      <c r="J47" s="3"/>
      <c r="K47" s="41">
        <v>5</v>
      </c>
      <c r="M47" s="41">
        <v>0</v>
      </c>
    </row>
    <row r="48" spans="1:13" ht="12.75">
      <c r="A48" s="3" t="s">
        <v>53</v>
      </c>
      <c r="B48" s="3"/>
      <c r="C48" s="3"/>
      <c r="D48" s="3"/>
      <c r="E48" s="3"/>
      <c r="F48" s="3"/>
      <c r="G48" s="3"/>
      <c r="H48" s="3"/>
      <c r="I48" s="3"/>
      <c r="J48" s="3"/>
      <c r="K48" s="41">
        <v>-219</v>
      </c>
      <c r="M48" s="41">
        <v>134</v>
      </c>
    </row>
    <row r="49" spans="1:13" ht="12.75">
      <c r="A49" s="3" t="s">
        <v>19</v>
      </c>
      <c r="B49" s="3"/>
      <c r="C49" s="3"/>
      <c r="D49" s="3"/>
      <c r="E49" s="3"/>
      <c r="F49" s="3"/>
      <c r="G49" s="3"/>
      <c r="H49" s="3"/>
      <c r="I49" s="3"/>
      <c r="J49" s="3"/>
      <c r="K49" s="41">
        <v>-843</v>
      </c>
      <c r="M49" s="41">
        <v>0</v>
      </c>
    </row>
    <row r="50" spans="1:13" ht="12.75">
      <c r="A50" s="3" t="s">
        <v>73</v>
      </c>
      <c r="B50" s="3"/>
      <c r="C50" s="3"/>
      <c r="D50" s="3"/>
      <c r="E50" s="3"/>
      <c r="F50" s="3"/>
      <c r="G50" s="3"/>
      <c r="H50" s="3"/>
      <c r="I50" s="3"/>
      <c r="J50" s="3"/>
      <c r="K50" s="41">
        <v>14297</v>
      </c>
      <c r="M50" s="41"/>
    </row>
    <row r="51" spans="1:13" ht="12.75">
      <c r="A51" s="3" t="s">
        <v>54</v>
      </c>
      <c r="B51" s="3"/>
      <c r="C51" s="3"/>
      <c r="D51" s="3"/>
      <c r="E51" s="3"/>
      <c r="F51" s="3"/>
      <c r="G51" s="3"/>
      <c r="H51" s="3"/>
      <c r="I51" s="3"/>
      <c r="J51" s="3"/>
      <c r="K51" s="41">
        <v>-1393</v>
      </c>
      <c r="M51" s="41">
        <v>0</v>
      </c>
    </row>
    <row r="52" spans="1:13" ht="12.75" hidden="1">
      <c r="A52" s="3" t="s">
        <v>55</v>
      </c>
      <c r="B52" s="3"/>
      <c r="C52" s="3"/>
      <c r="D52" s="3"/>
      <c r="E52" s="3"/>
      <c r="F52" s="3"/>
      <c r="G52" s="3"/>
      <c r="H52" s="3"/>
      <c r="I52" s="3"/>
      <c r="J52" s="3"/>
      <c r="K52" s="41">
        <v>0</v>
      </c>
      <c r="M52" s="41">
        <v>0</v>
      </c>
    </row>
    <row r="53" spans="1:13" ht="12.75">
      <c r="A53" s="47" t="s">
        <v>70</v>
      </c>
      <c r="B53" s="3"/>
      <c r="C53" s="3"/>
      <c r="D53" s="3"/>
      <c r="E53" s="3"/>
      <c r="F53" s="3"/>
      <c r="G53" s="3"/>
      <c r="H53" s="3"/>
      <c r="I53" s="3"/>
      <c r="J53" s="3"/>
      <c r="K53" s="41">
        <v>-50</v>
      </c>
      <c r="M53" s="41">
        <v>0</v>
      </c>
    </row>
    <row r="54" spans="1:13" ht="12.75">
      <c r="A54" s="3" t="s">
        <v>102</v>
      </c>
      <c r="B54" s="3"/>
      <c r="C54" s="3"/>
      <c r="D54" s="3"/>
      <c r="E54" s="3"/>
      <c r="F54" s="3"/>
      <c r="G54" s="3"/>
      <c r="H54" s="3"/>
      <c r="I54" s="3"/>
      <c r="J54" s="3"/>
      <c r="K54" s="41">
        <v>-40</v>
      </c>
      <c r="M54" s="41">
        <v>-3</v>
      </c>
    </row>
    <row r="55" spans="1:13" ht="12.75">
      <c r="A55" s="3" t="s">
        <v>68</v>
      </c>
      <c r="B55" s="3"/>
      <c r="C55" s="3"/>
      <c r="D55" s="3"/>
      <c r="E55" s="3"/>
      <c r="F55" s="3"/>
      <c r="G55" s="3"/>
      <c r="H55" s="3"/>
      <c r="I55" s="3"/>
      <c r="J55" s="3"/>
      <c r="K55" s="41">
        <v>-42</v>
      </c>
      <c r="M55" s="41">
        <v>-2</v>
      </c>
    </row>
    <row r="56" spans="1:13" ht="12.75">
      <c r="A56" s="3"/>
      <c r="B56" s="3"/>
      <c r="C56" s="3"/>
      <c r="D56" s="3"/>
      <c r="E56" s="3"/>
      <c r="F56" s="3"/>
      <c r="G56" s="3"/>
      <c r="H56" s="3"/>
      <c r="I56" s="3"/>
      <c r="J56" s="3"/>
      <c r="K56" s="41"/>
      <c r="M56" s="41"/>
    </row>
    <row r="57" spans="1:13" ht="12.75">
      <c r="A57" s="30" t="s">
        <v>88</v>
      </c>
      <c r="B57" s="3"/>
      <c r="C57" s="3"/>
      <c r="D57" s="3"/>
      <c r="E57" s="3"/>
      <c r="F57" s="3"/>
      <c r="G57" s="3"/>
      <c r="H57" s="3"/>
      <c r="I57" s="3"/>
      <c r="J57" s="3"/>
      <c r="K57" s="43">
        <f>SUM(K47:K56)</f>
        <v>11715</v>
      </c>
      <c r="M57" s="43">
        <f>SUM(M47:M56)</f>
        <v>129</v>
      </c>
    </row>
    <row r="58" spans="1:13" ht="12.75">
      <c r="A58" s="3"/>
      <c r="B58" s="3"/>
      <c r="C58" s="3"/>
      <c r="D58" s="3"/>
      <c r="E58" s="3"/>
      <c r="F58" s="3"/>
      <c r="G58" s="3"/>
      <c r="H58" s="3"/>
      <c r="I58" s="3"/>
      <c r="J58" s="3"/>
      <c r="K58" s="41"/>
      <c r="M58" s="41"/>
    </row>
    <row r="59" spans="1:13" ht="12.75">
      <c r="A59" s="30" t="s">
        <v>89</v>
      </c>
      <c r="B59" s="3"/>
      <c r="C59" s="3"/>
      <c r="D59" s="3"/>
      <c r="E59" s="3"/>
      <c r="F59" s="3"/>
      <c r="G59" s="3"/>
      <c r="H59" s="3"/>
      <c r="I59" s="3"/>
      <c r="J59" s="3"/>
      <c r="K59" s="41">
        <f>K33+K43+K57</f>
        <v>-643</v>
      </c>
      <c r="M59" s="41">
        <f>M33+M43+M57</f>
        <v>2719</v>
      </c>
    </row>
    <row r="60" spans="1:13" ht="12.75">
      <c r="A60" s="3"/>
      <c r="B60" s="3"/>
      <c r="C60" s="3"/>
      <c r="D60" s="3"/>
      <c r="E60" s="3"/>
      <c r="F60" s="3"/>
      <c r="G60" s="3"/>
      <c r="H60" s="3"/>
      <c r="I60" s="3"/>
      <c r="J60" s="3"/>
      <c r="K60" s="41"/>
      <c r="M60" s="41"/>
    </row>
    <row r="61" spans="1:13" ht="12.75">
      <c r="A61" s="30" t="s">
        <v>90</v>
      </c>
      <c r="B61" s="3"/>
      <c r="C61" s="3"/>
      <c r="D61" s="3"/>
      <c r="E61" s="3"/>
      <c r="F61" s="3"/>
      <c r="G61" s="3"/>
      <c r="H61" s="3"/>
      <c r="I61" s="3"/>
      <c r="J61" s="3"/>
      <c r="K61" s="41">
        <v>2719</v>
      </c>
      <c r="M61" s="41">
        <v>0</v>
      </c>
    </row>
    <row r="62" spans="1:13" ht="12.75">
      <c r="A62" s="3"/>
      <c r="B62" s="3"/>
      <c r="C62" s="3"/>
      <c r="D62" s="3"/>
      <c r="E62" s="3"/>
      <c r="F62" s="3"/>
      <c r="G62" s="3"/>
      <c r="H62" s="3"/>
      <c r="I62" s="3"/>
      <c r="J62" s="3"/>
      <c r="K62" s="41"/>
      <c r="M62" s="41"/>
    </row>
    <row r="63" spans="1:13" ht="13.5" thickBot="1">
      <c r="A63" s="30" t="s">
        <v>106</v>
      </c>
      <c r="B63" s="3"/>
      <c r="C63" s="3"/>
      <c r="D63" s="3"/>
      <c r="E63" s="3"/>
      <c r="F63" s="3"/>
      <c r="G63" s="3"/>
      <c r="H63" s="3"/>
      <c r="I63" s="3"/>
      <c r="J63" s="3"/>
      <c r="K63" s="44">
        <f>SUM(K59:K62)</f>
        <v>2076</v>
      </c>
      <c r="M63" s="44">
        <f>SUM(M59:M62)</f>
        <v>2719</v>
      </c>
    </row>
    <row r="64" spans="1:11" ht="13.5" thickTop="1">
      <c r="A64" s="30"/>
      <c r="B64" s="45"/>
      <c r="C64" s="3"/>
      <c r="D64" s="3"/>
      <c r="E64" s="3"/>
      <c r="F64" s="3"/>
      <c r="G64" s="3"/>
      <c r="H64" s="3"/>
      <c r="I64" s="3"/>
      <c r="J64" s="3"/>
      <c r="K64" s="1"/>
    </row>
    <row r="65" spans="1:11" ht="12.75">
      <c r="A65" s="3"/>
      <c r="B65" s="46"/>
      <c r="C65" s="3"/>
      <c r="D65" s="3"/>
      <c r="E65" s="3"/>
      <c r="F65" s="3"/>
      <c r="G65" s="3"/>
      <c r="H65" s="3"/>
      <c r="I65" s="3"/>
      <c r="J65" s="3"/>
      <c r="K65" s="1"/>
    </row>
    <row r="66" spans="1:14" ht="12.75">
      <c r="A66" s="72" t="s">
        <v>97</v>
      </c>
      <c r="B66" s="74"/>
      <c r="C66" s="74"/>
      <c r="D66" s="74"/>
      <c r="E66" s="74"/>
      <c r="F66" s="74"/>
      <c r="G66" s="74"/>
      <c r="H66" s="74"/>
      <c r="I66" s="74"/>
      <c r="J66" s="74"/>
      <c r="K66" s="74"/>
      <c r="L66" s="74"/>
      <c r="M66" s="74"/>
      <c r="N66" s="74"/>
    </row>
    <row r="67" spans="1:14" ht="12.75">
      <c r="A67" s="74"/>
      <c r="B67" s="74"/>
      <c r="C67" s="74"/>
      <c r="D67" s="74"/>
      <c r="E67" s="74"/>
      <c r="F67" s="74"/>
      <c r="G67" s="74"/>
      <c r="H67" s="74"/>
      <c r="I67" s="74"/>
      <c r="J67" s="74"/>
      <c r="K67" s="74"/>
      <c r="L67" s="74"/>
      <c r="M67" s="74"/>
      <c r="N67" s="74"/>
    </row>
    <row r="69" spans="1:14" ht="26.25" customHeight="1">
      <c r="A69" s="68" t="s">
        <v>109</v>
      </c>
      <c r="B69" s="68"/>
      <c r="C69" s="68"/>
      <c r="D69" s="68"/>
      <c r="E69" s="68"/>
      <c r="F69" s="68"/>
      <c r="G69" s="68"/>
      <c r="H69" s="68"/>
      <c r="I69" s="68"/>
      <c r="J69" s="68"/>
      <c r="K69" s="68"/>
      <c r="L69" s="68"/>
      <c r="M69" s="68"/>
      <c r="N69" s="68"/>
    </row>
  </sheetData>
  <mergeCells count="5">
    <mergeCell ref="A69:N69"/>
    <mergeCell ref="A3:K3"/>
    <mergeCell ref="A1:K1"/>
    <mergeCell ref="A2:K2"/>
    <mergeCell ref="A66:N67"/>
  </mergeCells>
  <printOptions/>
  <pageMargins left="0.7874015748031497" right="0" top="0.3937007874015748" bottom="0.3937007874015748" header="0" footer="0"/>
  <pageSetup fitToHeight="1" fitToWidth="1" horizontalDpi="600" verticalDpi="600" orientation="portrait" paperSize="9" scale="94" r:id="rId1"/>
</worksheet>
</file>

<file path=xl/worksheets/sheet4.xml><?xml version="1.0" encoding="utf-8"?>
<worksheet xmlns="http://schemas.openxmlformats.org/spreadsheetml/2006/main" xmlns:r="http://schemas.openxmlformats.org/officeDocument/2006/relationships">
  <dimension ref="A1:K31"/>
  <sheetViews>
    <sheetView zoomScale="75" zoomScaleNormal="75" zoomScaleSheetLayoutView="100" workbookViewId="0" topLeftCell="A1">
      <selection activeCell="A7" sqref="A7"/>
    </sheetView>
  </sheetViews>
  <sheetFormatPr defaultColWidth="9.140625" defaultRowHeight="12.75"/>
  <cols>
    <col min="1" max="1" width="36.7109375" style="0" customWidth="1"/>
    <col min="2" max="2" width="13.7109375" style="0" customWidth="1"/>
    <col min="3" max="3" width="1.8515625" style="0" customWidth="1"/>
    <col min="4" max="4" width="13.57421875" style="0" customWidth="1"/>
    <col min="5" max="5" width="1.8515625" style="0" customWidth="1"/>
    <col min="6" max="6" width="13.57421875" style="0" customWidth="1"/>
    <col min="7" max="7" width="1.8515625" style="0" customWidth="1"/>
    <col min="8" max="8" width="13.7109375" style="0" customWidth="1"/>
    <col min="9" max="9" width="1.8515625" style="0" customWidth="1"/>
    <col min="10" max="10" width="13.7109375" style="0" customWidth="1"/>
    <col min="11" max="11" width="10.7109375" style="0" customWidth="1"/>
  </cols>
  <sheetData>
    <row r="1" spans="1:10" ht="12.75">
      <c r="A1" s="69" t="s">
        <v>63</v>
      </c>
      <c r="B1" s="69"/>
      <c r="C1" s="69"/>
      <c r="D1" s="69"/>
      <c r="E1" s="69"/>
      <c r="F1" s="69"/>
      <c r="G1" s="69"/>
      <c r="H1" s="69"/>
      <c r="I1" s="69"/>
      <c r="J1" s="69"/>
    </row>
    <row r="2" spans="1:10" ht="12.75">
      <c r="A2" s="70" t="s">
        <v>28</v>
      </c>
      <c r="B2" s="70"/>
      <c r="C2" s="70"/>
      <c r="D2" s="70"/>
      <c r="E2" s="70"/>
      <c r="F2" s="70"/>
      <c r="G2" s="70"/>
      <c r="H2" s="70"/>
      <c r="I2" s="70"/>
      <c r="J2" s="70"/>
    </row>
    <row r="3" spans="1:10" ht="13.5" thickBot="1">
      <c r="A3" s="71" t="s">
        <v>93</v>
      </c>
      <c r="B3" s="71"/>
      <c r="C3" s="71"/>
      <c r="D3" s="71"/>
      <c r="E3" s="71"/>
      <c r="F3" s="71"/>
      <c r="G3" s="71"/>
      <c r="H3" s="71"/>
      <c r="I3" s="71"/>
      <c r="J3" s="71"/>
    </row>
    <row r="4" spans="1:10" ht="12.75">
      <c r="A4" s="30"/>
      <c r="B4" s="3"/>
      <c r="C4" s="3"/>
      <c r="D4" s="3"/>
      <c r="E4" s="3"/>
      <c r="F4" s="3"/>
      <c r="G4" s="3"/>
      <c r="H4" s="3"/>
      <c r="I4" s="3"/>
      <c r="J4" s="3"/>
    </row>
    <row r="5" spans="1:10" ht="12.75">
      <c r="A5" s="30"/>
      <c r="B5" s="3"/>
      <c r="C5" s="3"/>
      <c r="D5" s="3"/>
      <c r="E5" s="3"/>
      <c r="F5" s="3"/>
      <c r="G5" s="3"/>
      <c r="H5" s="3"/>
      <c r="I5" s="3"/>
      <c r="J5" s="3"/>
    </row>
    <row r="6" spans="1:10" ht="12.75">
      <c r="A6" s="4" t="s">
        <v>91</v>
      </c>
      <c r="B6" s="4"/>
      <c r="C6" s="4"/>
      <c r="D6" s="4"/>
      <c r="E6" s="4"/>
      <c r="F6" s="4"/>
      <c r="G6" s="4"/>
      <c r="H6" s="4"/>
      <c r="I6" s="4"/>
      <c r="J6" s="4"/>
    </row>
    <row r="8" spans="4:8" ht="12.75">
      <c r="D8" s="65"/>
      <c r="E8" s="66"/>
      <c r="F8" s="66"/>
      <c r="G8" s="66"/>
      <c r="H8" s="66"/>
    </row>
    <row r="10" spans="4:8" ht="12.75">
      <c r="D10" s="63"/>
      <c r="E10" s="63"/>
      <c r="F10" s="63"/>
      <c r="G10" s="1"/>
      <c r="H10" s="64"/>
    </row>
    <row r="11" spans="1:10" ht="12.75">
      <c r="A11" s="1"/>
      <c r="B11" s="1"/>
      <c r="C11" s="8"/>
      <c r="D11" s="11" t="s">
        <v>58</v>
      </c>
      <c r="E11" s="8"/>
      <c r="F11" s="11" t="s">
        <v>58</v>
      </c>
      <c r="G11" s="8"/>
      <c r="H11" s="11" t="s">
        <v>60</v>
      </c>
      <c r="I11" s="1"/>
      <c r="J11" s="11"/>
    </row>
    <row r="12" spans="1:10" ht="12.75">
      <c r="A12" s="1"/>
      <c r="B12" s="1"/>
      <c r="C12" s="8"/>
      <c r="D12" s="13" t="s">
        <v>59</v>
      </c>
      <c r="E12" s="8"/>
      <c r="F12" s="13" t="s">
        <v>75</v>
      </c>
      <c r="G12" s="8"/>
      <c r="H12" s="13" t="s">
        <v>61</v>
      </c>
      <c r="I12" s="1"/>
      <c r="J12" s="13" t="s">
        <v>62</v>
      </c>
    </row>
    <row r="13" spans="1:10" ht="12.75">
      <c r="A13" s="1"/>
      <c r="B13" s="1"/>
      <c r="C13" s="8"/>
      <c r="D13" s="11" t="s">
        <v>29</v>
      </c>
      <c r="E13" s="8"/>
      <c r="F13" s="11" t="s">
        <v>29</v>
      </c>
      <c r="G13" s="8"/>
      <c r="H13" s="11" t="s">
        <v>29</v>
      </c>
      <c r="I13" s="1"/>
      <c r="J13" s="11" t="s">
        <v>29</v>
      </c>
    </row>
    <row r="14" spans="1:10" ht="12.75">
      <c r="A14" s="1"/>
      <c r="B14" s="1"/>
      <c r="C14" s="8"/>
      <c r="D14" s="8"/>
      <c r="E14" s="8"/>
      <c r="F14" s="8"/>
      <c r="G14" s="8"/>
      <c r="H14" s="8"/>
      <c r="I14" s="1"/>
      <c r="J14" s="8"/>
    </row>
    <row r="15" spans="1:10" ht="12.75">
      <c r="A15" s="1" t="s">
        <v>69</v>
      </c>
      <c r="B15" s="1"/>
      <c r="C15" s="17" t="s">
        <v>64</v>
      </c>
      <c r="D15" s="17">
        <v>8169</v>
      </c>
      <c r="E15" s="17"/>
      <c r="F15" s="17">
        <v>0</v>
      </c>
      <c r="G15" s="17"/>
      <c r="H15" s="17">
        <f>4089</f>
        <v>4089</v>
      </c>
      <c r="I15" s="1"/>
      <c r="J15" s="17">
        <f>SUM(D15:H15)</f>
        <v>12258</v>
      </c>
    </row>
    <row r="16" spans="1:10" ht="12.75">
      <c r="A16" s="1"/>
      <c r="B16" s="1"/>
      <c r="C16" s="17"/>
      <c r="D16" s="17"/>
      <c r="E16" s="17"/>
      <c r="F16" s="17"/>
      <c r="G16" s="17"/>
      <c r="H16" s="17"/>
      <c r="I16" s="1"/>
      <c r="J16" s="17"/>
    </row>
    <row r="17" spans="1:10" ht="12.75">
      <c r="A17" s="50" t="s">
        <v>76</v>
      </c>
      <c r="B17" s="1"/>
      <c r="C17" s="17"/>
      <c r="D17" s="17">
        <v>3177</v>
      </c>
      <c r="E17" s="17"/>
      <c r="F17" s="17">
        <v>11120</v>
      </c>
      <c r="G17" s="17"/>
      <c r="H17" s="17">
        <v>0</v>
      </c>
      <c r="I17" s="1"/>
      <c r="J17" s="17">
        <f>SUM(D17:H17)</f>
        <v>14297</v>
      </c>
    </row>
    <row r="18" spans="1:10" ht="12.75">
      <c r="A18" s="50"/>
      <c r="B18" s="1"/>
      <c r="C18" s="17"/>
      <c r="D18" s="17"/>
      <c r="E18" s="17"/>
      <c r="F18" s="17"/>
      <c r="G18" s="17"/>
      <c r="H18" s="17"/>
      <c r="I18" s="1"/>
      <c r="J18" s="17"/>
    </row>
    <row r="19" spans="1:10" ht="12.75">
      <c r="A19" s="52" t="s">
        <v>77</v>
      </c>
      <c r="B19" s="1"/>
      <c r="C19" s="17"/>
      <c r="D19" s="17">
        <v>0</v>
      </c>
      <c r="E19" s="17"/>
      <c r="F19" s="17">
        <v>-1393</v>
      </c>
      <c r="G19" s="17"/>
      <c r="H19" s="17">
        <v>0</v>
      </c>
      <c r="I19" s="1"/>
      <c r="J19" s="17">
        <f>SUM(D19:H19)</f>
        <v>-1393</v>
      </c>
    </row>
    <row r="20" spans="1:10" ht="12.75">
      <c r="A20" s="51"/>
      <c r="B20" s="1"/>
      <c r="C20" s="17"/>
      <c r="D20" s="17"/>
      <c r="E20" s="17"/>
      <c r="F20" s="17"/>
      <c r="G20" s="17"/>
      <c r="H20" s="17"/>
      <c r="I20" s="1"/>
      <c r="J20" s="17"/>
    </row>
    <row r="21" spans="1:10" ht="12.75">
      <c r="A21" s="1" t="s">
        <v>20</v>
      </c>
      <c r="B21" s="1"/>
      <c r="C21" s="17"/>
      <c r="D21" s="17">
        <v>0</v>
      </c>
      <c r="E21" s="17"/>
      <c r="F21" s="17">
        <v>0</v>
      </c>
      <c r="G21" s="17"/>
      <c r="H21" s="17">
        <f>'IS'!F37</f>
        <v>5899</v>
      </c>
      <c r="I21" s="1"/>
      <c r="J21" s="17">
        <f>SUM(D21:H21)</f>
        <v>5899</v>
      </c>
    </row>
    <row r="22" spans="1:10" ht="12.75" hidden="1">
      <c r="A22" s="1"/>
      <c r="B22" s="1"/>
      <c r="C22" s="17"/>
      <c r="D22" s="17"/>
      <c r="E22" s="17"/>
      <c r="F22" s="17"/>
      <c r="G22" s="17"/>
      <c r="H22" s="17"/>
      <c r="I22" s="1"/>
      <c r="J22" s="17"/>
    </row>
    <row r="23" spans="1:10" ht="12.75" hidden="1">
      <c r="A23" s="1" t="s">
        <v>19</v>
      </c>
      <c r="B23" s="1"/>
      <c r="C23" s="17"/>
      <c r="D23" s="17">
        <v>0</v>
      </c>
      <c r="E23" s="17"/>
      <c r="F23" s="17">
        <v>0</v>
      </c>
      <c r="G23" s="17"/>
      <c r="H23" s="17">
        <v>0</v>
      </c>
      <c r="I23" s="1"/>
      <c r="J23" s="17">
        <f>SUM(D23:H23)</f>
        <v>0</v>
      </c>
    </row>
    <row r="24" spans="1:10" ht="12.75">
      <c r="A24" s="1"/>
      <c r="B24" s="1"/>
      <c r="C24" s="17"/>
      <c r="D24" s="17"/>
      <c r="E24" s="17"/>
      <c r="F24" s="17"/>
      <c r="G24" s="17"/>
      <c r="H24" s="17"/>
      <c r="I24" s="1"/>
      <c r="J24" s="17"/>
    </row>
    <row r="25" spans="1:10" ht="13.5" thickBot="1">
      <c r="A25" s="1" t="s">
        <v>98</v>
      </c>
      <c r="B25" s="1"/>
      <c r="C25" s="17"/>
      <c r="D25" s="27">
        <f>SUM(D15:D24)</f>
        <v>11346</v>
      </c>
      <c r="E25" s="17"/>
      <c r="F25" s="27">
        <f>SUM(F15:F24)</f>
        <v>9727</v>
      </c>
      <c r="G25" s="17"/>
      <c r="H25" s="27">
        <f>SUM(H15:H24)</f>
        <v>9988</v>
      </c>
      <c r="I25" s="1"/>
      <c r="J25" s="27">
        <f>SUM(J15:J24)</f>
        <v>31061</v>
      </c>
    </row>
    <row r="26" spans="1:10" ht="13.5" thickTop="1">
      <c r="A26" s="1"/>
      <c r="B26" s="21"/>
      <c r="C26" s="18"/>
      <c r="D26" s="21"/>
      <c r="E26" s="18"/>
      <c r="F26" s="18"/>
      <c r="G26" s="18"/>
      <c r="H26" s="21"/>
      <c r="I26" s="1"/>
      <c r="J26" s="1"/>
    </row>
    <row r="27" spans="1:10" ht="12.75">
      <c r="A27" s="1"/>
      <c r="B27" s="21"/>
      <c r="C27" s="18"/>
      <c r="D27" s="21"/>
      <c r="E27" s="18"/>
      <c r="F27" s="18"/>
      <c r="G27" s="18"/>
      <c r="H27" s="21"/>
      <c r="I27" s="1"/>
      <c r="J27" s="1"/>
    </row>
    <row r="28" spans="1:11" ht="27.75" customHeight="1" hidden="1">
      <c r="A28" s="72" t="s">
        <v>78</v>
      </c>
      <c r="B28" s="73"/>
      <c r="C28" s="73"/>
      <c r="D28" s="73"/>
      <c r="E28" s="73"/>
      <c r="F28" s="73"/>
      <c r="G28" s="73"/>
      <c r="H28" s="73"/>
      <c r="I28" s="73"/>
      <c r="J28" s="73"/>
      <c r="K28" s="62"/>
    </row>
    <row r="29" spans="1:11" ht="12.75" hidden="1">
      <c r="A29" s="62"/>
      <c r="B29" s="62"/>
      <c r="C29" s="62"/>
      <c r="D29" s="62"/>
      <c r="E29" s="62"/>
      <c r="F29" s="62"/>
      <c r="G29" s="62"/>
      <c r="H29" s="62"/>
      <c r="I29" s="62"/>
      <c r="J29" s="62"/>
      <c r="K29" s="62"/>
    </row>
    <row r="30" ht="12.75" hidden="1"/>
    <row r="31" spans="1:10" ht="26.25" customHeight="1">
      <c r="A31" s="68" t="s">
        <v>110</v>
      </c>
      <c r="B31" s="68"/>
      <c r="C31" s="68"/>
      <c r="D31" s="68"/>
      <c r="E31" s="68"/>
      <c r="F31" s="68"/>
      <c r="G31" s="68"/>
      <c r="H31" s="68"/>
      <c r="I31" s="68"/>
      <c r="J31" s="68"/>
    </row>
  </sheetData>
  <mergeCells count="5">
    <mergeCell ref="A31:J31"/>
    <mergeCell ref="A28:J28"/>
    <mergeCell ref="A1:J1"/>
    <mergeCell ref="A2:J2"/>
    <mergeCell ref="A3:J3"/>
  </mergeCells>
  <printOptions horizontalCentered="1"/>
  <pageMargins left="0.7874015748031497" right="0" top="0.3937007874015748" bottom="0.3937007874015748" header="0" footer="0"/>
  <pageSetup horizontalDpi="600" verticalDpi="600" orientation="portrait" paperSize="9" scale="7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ETITECH</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KL TAY</dc:creator>
  <cp:keywords/>
  <dc:description/>
  <cp:lastModifiedBy>user</cp:lastModifiedBy>
  <cp:lastPrinted>2006-10-09T04:18:55Z</cp:lastPrinted>
  <dcterms:created xsi:type="dcterms:W3CDTF">2006-03-03T09:59:01Z</dcterms:created>
  <dcterms:modified xsi:type="dcterms:W3CDTF">2006-10-09T10:59:50Z</dcterms:modified>
  <cp:category/>
  <cp:version/>
  <cp:contentType/>
  <cp:contentStatus/>
</cp:coreProperties>
</file>